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730" windowHeight="9090" activeTab="1"/>
  </bookViews>
  <sheets>
    <sheet name="Tagok 1A" sheetId="1" r:id="rId1"/>
    <sheet name="Tagok 2" sheetId="2" r:id="rId2"/>
    <sheet name="Hozzájárulások összesítése" sheetId="6" r:id="rId3"/>
  </sheets>
  <definedNames>
    <definedName name="_xlnm.Print_Area" localSheetId="2">'Hozzájárulások összesítése'!$A$1:$F$31</definedName>
    <definedName name="_xlnm.Print_Area" localSheetId="0">'Tagok 1A'!$A$1:$O$36</definedName>
    <definedName name="_xlnm.Print_Area" localSheetId="1">'Tagok 2'!$A$1:$J$51</definedName>
  </definedNames>
  <calcPr calcId="125725"/>
</workbook>
</file>

<file path=xl/calcChain.xml><?xml version="1.0" encoding="utf-8"?>
<calcChain xmlns="http://schemas.openxmlformats.org/spreadsheetml/2006/main">
  <c r="F21" i="6"/>
  <c r="F7"/>
  <c r="F6"/>
  <c r="E31"/>
  <c r="D31"/>
  <c r="B31"/>
  <c r="C31"/>
  <c r="F30"/>
  <c r="F29"/>
  <c r="F28"/>
  <c r="F27"/>
  <c r="F26"/>
  <c r="F25"/>
  <c r="F24"/>
  <c r="F23"/>
  <c r="F22"/>
  <c r="F20"/>
  <c r="F19"/>
  <c r="F18"/>
  <c r="F17"/>
  <c r="F16"/>
  <c r="F15"/>
  <c r="F14"/>
  <c r="F13"/>
  <c r="F12"/>
  <c r="F11"/>
  <c r="F10"/>
  <c r="F9"/>
  <c r="F8"/>
  <c r="N21" i="1"/>
  <c r="D47" i="2"/>
  <c r="F7"/>
  <c r="G7"/>
  <c r="H7"/>
  <c r="I7" s="1"/>
  <c r="F8"/>
  <c r="G8"/>
  <c r="H8"/>
  <c r="I8" s="1"/>
  <c r="F9"/>
  <c r="H9" s="1"/>
  <c r="F10"/>
  <c r="G10"/>
  <c r="H10" s="1"/>
  <c r="I10" s="1"/>
  <c r="F11"/>
  <c r="G11"/>
  <c r="H11" s="1"/>
  <c r="I11" s="1"/>
  <c r="F12"/>
  <c r="G12"/>
  <c r="H12" s="1"/>
  <c r="I12" s="1"/>
  <c r="F13"/>
  <c r="G13"/>
  <c r="H13" s="1"/>
  <c r="I13" s="1"/>
  <c r="F14"/>
  <c r="G14"/>
  <c r="H14" s="1"/>
  <c r="I14" s="1"/>
  <c r="F15"/>
  <c r="G15"/>
  <c r="H15" s="1"/>
  <c r="I15" s="1"/>
  <c r="F16"/>
  <c r="G16"/>
  <c r="H16" s="1"/>
  <c r="I16" s="1"/>
  <c r="F17"/>
  <c r="G17"/>
  <c r="H17" s="1"/>
  <c r="I17" s="1"/>
  <c r="F18"/>
  <c r="H18"/>
  <c r="I18" s="1"/>
  <c r="F19"/>
  <c r="H19" s="1"/>
  <c r="I19" s="1"/>
  <c r="G19"/>
  <c r="F20"/>
  <c r="H20" s="1"/>
  <c r="I20" s="1"/>
  <c r="G20"/>
  <c r="F21"/>
  <c r="H21" s="1"/>
  <c r="I21" s="1"/>
  <c r="G21"/>
  <c r="F22"/>
  <c r="H22" s="1"/>
  <c r="I22" s="1"/>
  <c r="G22"/>
  <c r="F23"/>
  <c r="H23" s="1"/>
  <c r="I23" s="1"/>
  <c r="G23"/>
  <c r="F24"/>
  <c r="H24" s="1"/>
  <c r="I24" s="1"/>
  <c r="G24"/>
  <c r="F25"/>
  <c r="H25" s="1"/>
  <c r="I25" s="1"/>
  <c r="F26"/>
  <c r="G26"/>
  <c r="H26" s="1"/>
  <c r="I26" s="1"/>
  <c r="F27"/>
  <c r="G27"/>
  <c r="H27" s="1"/>
  <c r="I27" s="1"/>
  <c r="F28"/>
  <c r="G28"/>
  <c r="H28" s="1"/>
  <c r="I28" s="1"/>
  <c r="F29"/>
  <c r="H29"/>
  <c r="I29" s="1"/>
  <c r="G32"/>
  <c r="D32"/>
  <c r="C32"/>
  <c r="D6" i="1"/>
  <c r="D7"/>
  <c r="D32" s="1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C32"/>
  <c r="F32" i="2"/>
  <c r="I9" l="1"/>
  <c r="H32"/>
  <c r="I32"/>
  <c r="F31" i="6"/>
</calcChain>
</file>

<file path=xl/sharedStrings.xml><?xml version="1.0" encoding="utf-8"?>
<sst xmlns="http://schemas.openxmlformats.org/spreadsheetml/2006/main" count="157" uniqueCount="97">
  <si>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</si>
  <si>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</si>
  <si>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</si>
  <si>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</si>
  <si>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</si>
  <si>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</si>
  <si>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</si>
  <si>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</si>
  <si>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</si>
  <si>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</si>
  <si>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Összesen</t>
  </si>
  <si>
    <t>B E V É T E L E K</t>
  </si>
  <si>
    <t>K I A D Á S O K</t>
  </si>
  <si>
    <t>11.</t>
  </si>
  <si>
    <t>12.</t>
  </si>
  <si>
    <t>13.</t>
  </si>
  <si>
    <t>14.</t>
  </si>
  <si>
    <t>15.</t>
  </si>
  <si>
    <t>Adatok Ft-ban!</t>
  </si>
  <si>
    <t>Feladatok</t>
  </si>
  <si>
    <t>TAGOK1 Tagdíj 250 Ft/lakos</t>
  </si>
  <si>
    <t>Aparhant</t>
  </si>
  <si>
    <t>Bátaapáti</t>
  </si>
  <si>
    <t>Bonyhád</t>
  </si>
  <si>
    <t>Bonyhádvarasd</t>
  </si>
  <si>
    <t>Cikó</t>
  </si>
  <si>
    <t>Sorszám</t>
  </si>
  <si>
    <t>Kiadási tétel</t>
  </si>
  <si>
    <t>Kiadás összege</t>
  </si>
  <si>
    <t>Egyéb megjegyzés</t>
  </si>
  <si>
    <t>Felsőnána</t>
  </si>
  <si>
    <t>Reprezentációs költség (társulási ülés kiadásai) (K1236-DEF006)</t>
  </si>
  <si>
    <t>Grábóc</t>
  </si>
  <si>
    <t>Györe</t>
  </si>
  <si>
    <t>Izmény</t>
  </si>
  <si>
    <t>Irodaszer beszerzés (K3122-DK007)</t>
  </si>
  <si>
    <t>Kakasd</t>
  </si>
  <si>
    <t>Kéty</t>
  </si>
  <si>
    <t>Mobil telefon díja (K322-DS023)</t>
  </si>
  <si>
    <t>Kisdorog</t>
  </si>
  <si>
    <t>Postaköltség, fiókbérleti díj (K3371-DS025)</t>
  </si>
  <si>
    <t>Kismányok</t>
  </si>
  <si>
    <t>Banki kezelési költség (K3371-DS037)</t>
  </si>
  <si>
    <t>Kisvejke</t>
  </si>
  <si>
    <t>Egyéb dologi kiadások: közjegyzői díj, társulási ülés nem repis kiadásai (K3557-DE011)</t>
  </si>
  <si>
    <t>Lengyel</t>
  </si>
  <si>
    <t>VÖT ügyintéző önkormányzatnak átadott bére (K5066-TK011)</t>
  </si>
  <si>
    <t>Mórágy</t>
  </si>
  <si>
    <t>Pénzügyi ügyintéző 1/8-ad bérének átadása (K5066-TK011)</t>
  </si>
  <si>
    <t>Mőcsény</t>
  </si>
  <si>
    <t>Karbantartás, javítás (sátor, orvosi műszerek)</t>
  </si>
  <si>
    <t>Mucsfa</t>
  </si>
  <si>
    <t>Mindösszesen</t>
  </si>
  <si>
    <t>Murga</t>
  </si>
  <si>
    <t>Nagymányok</t>
  </si>
  <si>
    <t>Nagyvejke</t>
  </si>
  <si>
    <t>Tevel</t>
  </si>
  <si>
    <t>Váralja</t>
  </si>
  <si>
    <t>Závod</t>
  </si>
  <si>
    <t>Zomba</t>
  </si>
  <si>
    <t>Tagok1- sátor</t>
  </si>
  <si>
    <t>Település</t>
  </si>
  <si>
    <t>TAGOK2 Belső ellenőrzés 280 Ft/lakos</t>
  </si>
  <si>
    <t>TAGOK2 Völgységi hírlevél</t>
  </si>
  <si>
    <t>Postai címek/település</t>
  </si>
  <si>
    <t>Tagok2-hirdetési díj</t>
  </si>
  <si>
    <t>Kádár Andrásné külső ellenőr megbízási díja</t>
  </si>
  <si>
    <t>Újságírás - szerkesztés vállalkozói szerződés</t>
  </si>
  <si>
    <t>Tördelés</t>
  </si>
  <si>
    <t>Keresztrejtvény, grafika</t>
  </si>
  <si>
    <t>Postai terjesztés</t>
  </si>
  <si>
    <t>Nyomda ktg</t>
  </si>
  <si>
    <t xml:space="preserve">Hírlevél köteles példányszáma </t>
  </si>
  <si>
    <t>Lakosságszám 2016.01.01.     KEKKH</t>
  </si>
  <si>
    <t>Repi és cégtelefon EHO (26,18%) (K24-J005)</t>
  </si>
  <si>
    <t>Repi és cégtelefon SZJA (17,85%) (K27-J005)</t>
  </si>
  <si>
    <t>Honlap karbantartási díja + domai név (K322-DS003)</t>
  </si>
  <si>
    <t>Laptop (K311 - DK014)</t>
  </si>
  <si>
    <t>Völgységi Önkormányzatok Tárulása Tagok1 2017.-re tervezett költségvetése</t>
  </si>
  <si>
    <t>Értéktár - Völgységi Értéktár elektronikus felületének kialakítása</t>
  </si>
  <si>
    <t>Terjesztés    35,87 Ft/cím</t>
  </si>
  <si>
    <t>Hírlevél ktg 248,37 Ft/cím</t>
  </si>
  <si>
    <t>5 megjelenés * 90 db (248,37*5*90)</t>
  </si>
  <si>
    <t>Korrektúra</t>
  </si>
  <si>
    <t xml:space="preserve">K I A D Á S O K </t>
  </si>
  <si>
    <t>Általános tartalék</t>
  </si>
  <si>
    <t>Hozzájárulások összesítése</t>
  </si>
  <si>
    <t>Ezer forintban !</t>
  </si>
  <si>
    <t>Települések megnevezése</t>
  </si>
  <si>
    <t>Tagok 1</t>
  </si>
  <si>
    <t>Tagok 2</t>
  </si>
  <si>
    <t>Tagok 3</t>
  </si>
  <si>
    <t>Fizetendő összesen</t>
  </si>
  <si>
    <t>Belső ell.</t>
  </si>
  <si>
    <t xml:space="preserve">Hírlevél </t>
  </si>
  <si>
    <t>Kiadási tételek</t>
  </si>
  <si>
    <t>Völgységi Önkormányzatok Tárulása Tagok2 2017.-re tervezett költségvetése</t>
  </si>
</sst>
</file>

<file path=xl/styles.xml><?xml version="1.0" encoding="utf-8"?>
<styleSheet xmlns="http://schemas.openxmlformats.org/spreadsheetml/2006/main">
  <numFmts count="1">
    <numFmt numFmtId="43" formatCode="_-* #,##0.00\ _F_t_-;\-* #,##0.00\ _F_t_-;_-* &quot;-&quot;??\ _F_t_-;_-@_-"/>
  </numFmts>
  <fonts count="49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4"/>
      <name val="Calibri Light"/>
      <family val="2"/>
      <charset val="238"/>
    </font>
    <font>
      <b/>
      <sz val="15"/>
      <color indexed="54"/>
      <name val="Calibri"/>
      <family val="2"/>
      <charset val="238"/>
    </font>
    <font>
      <b/>
      <sz val="13"/>
      <color indexed="54"/>
      <name val="Calibri"/>
      <family val="2"/>
      <charset val="238"/>
    </font>
    <font>
      <b/>
      <sz val="11"/>
      <color indexed="54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Times New Roman CE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6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Bookman Old Style"/>
      <family val="1"/>
      <charset val="238"/>
    </font>
    <font>
      <b/>
      <sz val="11"/>
      <name val="Bookman Old Style"/>
      <family val="1"/>
      <charset val="238"/>
    </font>
    <font>
      <sz val="11"/>
      <name val="Bookman Old Style"/>
      <family val="1"/>
      <charset val="238"/>
    </font>
    <font>
      <b/>
      <sz val="10"/>
      <name val="Bookman Old Style"/>
      <family val="1"/>
      <charset val="238"/>
    </font>
    <font>
      <b/>
      <sz val="12"/>
      <name val="Arial"/>
      <family val="2"/>
      <charset val="238"/>
    </font>
    <font>
      <b/>
      <i/>
      <sz val="24"/>
      <name val="Arial"/>
      <family val="2"/>
      <charset val="238"/>
    </font>
    <font>
      <b/>
      <i/>
      <sz val="10"/>
      <name val="Bookman Old Style"/>
      <family val="1"/>
      <charset val="238"/>
    </font>
    <font>
      <b/>
      <sz val="8"/>
      <name val="Bookman Old Style"/>
      <family val="1"/>
      <charset val="238"/>
    </font>
    <font>
      <b/>
      <sz val="18"/>
      <name val="Arial CE"/>
      <charset val="238"/>
    </font>
    <font>
      <sz val="10"/>
      <name val="Bookman Old Style"/>
      <family val="1"/>
      <charset val="238"/>
    </font>
    <font>
      <sz val="14"/>
      <name val="Arial"/>
      <family val="2"/>
      <charset val="238"/>
    </font>
    <font>
      <sz val="12"/>
      <name val="Arial"/>
      <charset val="238"/>
    </font>
    <font>
      <sz val="8"/>
      <name val="Arial"/>
      <charset val="238"/>
    </font>
    <font>
      <b/>
      <sz val="16"/>
      <name val="Bookman Old Style"/>
      <family val="1"/>
      <charset val="238"/>
    </font>
    <font>
      <b/>
      <i/>
      <sz val="16"/>
      <name val="Bookman Old Style"/>
      <family val="1"/>
      <charset val="238"/>
    </font>
    <font>
      <sz val="16"/>
      <name val="Bookman Old Style"/>
      <family val="1"/>
      <charset val="238"/>
    </font>
    <font>
      <b/>
      <sz val="12"/>
      <name val="Bookman Old Style"/>
      <family val="1"/>
      <charset val="238"/>
    </font>
    <font>
      <b/>
      <u/>
      <sz val="12"/>
      <name val="Bookman Old Style"/>
      <family val="1"/>
      <charset val="238"/>
    </font>
    <font>
      <sz val="14"/>
      <name val="Bookman Old Style"/>
      <family val="1"/>
      <charset val="238"/>
    </font>
    <font>
      <sz val="12"/>
      <name val="Bookman Old Style"/>
      <family val="1"/>
      <charset val="238"/>
    </font>
    <font>
      <b/>
      <sz val="14"/>
      <name val="Bookman Old Style"/>
      <family val="1"/>
      <charset val="238"/>
    </font>
    <font>
      <b/>
      <sz val="13"/>
      <name val="Bookman Old Style"/>
      <family val="1"/>
      <charset val="238"/>
    </font>
    <font>
      <sz val="12"/>
      <name val="Arial"/>
      <family val="2"/>
      <charset val="238"/>
    </font>
    <font>
      <b/>
      <sz val="12"/>
      <color indexed="8"/>
      <name val="Bookman Old Style"/>
      <family val="1"/>
      <charset val="238"/>
    </font>
    <font>
      <b/>
      <i/>
      <sz val="10"/>
      <name val="Times New Roman CE"/>
      <family val="1"/>
      <charset val="238"/>
    </font>
    <font>
      <b/>
      <sz val="11"/>
      <color indexed="8"/>
      <name val="Bookman Old Style"/>
      <family val="1"/>
      <charset val="238"/>
    </font>
    <font>
      <b/>
      <sz val="12"/>
      <color indexed="8"/>
      <name val="Calibri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5"/>
      </patternFill>
    </fill>
    <fill>
      <patternFill patternType="solid">
        <fgColor indexed="45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9" tint="0.39997558519241921"/>
        <bgColor indexed="64"/>
      </patternFill>
    </fill>
  </fills>
  <borders count="6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13" borderId="5" applyNumberFormat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" fillId="5" borderId="7" applyNumberFormat="0" applyFont="0" applyAlignment="0" applyProtection="0"/>
    <xf numFmtId="0" fontId="12" fillId="7" borderId="0" applyNumberFormat="0" applyBorder="0" applyAlignment="0" applyProtection="0"/>
    <xf numFmtId="0" fontId="13" fillId="9" borderId="8" applyNumberFormat="0" applyAlignment="0" applyProtection="0"/>
    <xf numFmtId="0" fontId="14" fillId="0" borderId="0" applyNumberFormat="0" applyFill="0" applyBorder="0" applyAlignment="0" applyProtection="0"/>
    <xf numFmtId="0" fontId="9" fillId="0" borderId="0"/>
    <xf numFmtId="0" fontId="1" fillId="0" borderId="0"/>
    <xf numFmtId="0" fontId="1" fillId="0" borderId="0"/>
    <xf numFmtId="0" fontId="15" fillId="0" borderId="0"/>
    <xf numFmtId="0" fontId="16" fillId="0" borderId="9" applyNumberFormat="0" applyFill="0" applyAlignment="0" applyProtection="0"/>
    <xf numFmtId="0" fontId="17" fillId="14" borderId="0" applyNumberFormat="0" applyBorder="0" applyAlignment="0" applyProtection="0"/>
    <xf numFmtId="0" fontId="18" fillId="10" borderId="0" applyNumberFormat="0" applyBorder="0" applyAlignment="0" applyProtection="0"/>
    <xf numFmtId="0" fontId="19" fillId="9" borderId="1" applyNumberFormat="0" applyAlignment="0" applyProtection="0"/>
  </cellStyleXfs>
  <cellXfs count="235">
    <xf numFmtId="0" fontId="0" fillId="0" borderId="0" xfId="0"/>
    <xf numFmtId="0" fontId="22" fillId="0" borderId="0" xfId="35" applyFont="1" applyAlignment="1">
      <alignment horizontal="center"/>
    </xf>
    <xf numFmtId="0" fontId="15" fillId="0" borderId="0" xfId="37"/>
    <xf numFmtId="0" fontId="20" fillId="0" borderId="0" xfId="36" applyFont="1" applyAlignment="1">
      <alignment horizontal="center"/>
    </xf>
    <xf numFmtId="0" fontId="21" fillId="0" borderId="0" xfId="36" applyFont="1"/>
    <xf numFmtId="0" fontId="27" fillId="0" borderId="0" xfId="36" applyFont="1" applyAlignment="1">
      <alignment horizontal="center"/>
    </xf>
    <xf numFmtId="0" fontId="28" fillId="0" borderId="0" xfId="36" applyFont="1" applyAlignment="1">
      <alignment horizontal="center"/>
    </xf>
    <xf numFmtId="0" fontId="23" fillId="0" borderId="10" xfId="36" applyFont="1" applyFill="1" applyBorder="1" applyAlignment="1">
      <alignment horizontal="center" vertical="center" wrapText="1"/>
    </xf>
    <xf numFmtId="0" fontId="23" fillId="0" borderId="11" xfId="36" applyFont="1" applyFill="1" applyBorder="1" applyAlignment="1">
      <alignment horizontal="center" vertical="center" wrapText="1"/>
    </xf>
    <xf numFmtId="0" fontId="23" fillId="15" borderId="12" xfId="36" applyFont="1" applyFill="1" applyBorder="1" applyAlignment="1">
      <alignment horizontal="center" vertical="center" wrapText="1"/>
    </xf>
    <xf numFmtId="0" fontId="23" fillId="15" borderId="13" xfId="36" applyFont="1" applyFill="1" applyBorder="1" applyAlignment="1">
      <alignment horizontal="center" vertical="center"/>
    </xf>
    <xf numFmtId="0" fontId="23" fillId="15" borderId="14" xfId="36" applyFont="1" applyFill="1" applyBorder="1" applyAlignment="1">
      <alignment horizontal="center" vertical="center" wrapText="1"/>
    </xf>
    <xf numFmtId="0" fontId="29" fillId="15" borderId="10" xfId="36" applyFont="1" applyFill="1" applyBorder="1" applyAlignment="1">
      <alignment horizontal="center" vertical="center" wrapText="1"/>
    </xf>
    <xf numFmtId="0" fontId="29" fillId="15" borderId="15" xfId="36" applyFont="1" applyFill="1" applyBorder="1" applyAlignment="1">
      <alignment horizontal="center" vertical="center" wrapText="1"/>
    </xf>
    <xf numFmtId="0" fontId="29" fillId="15" borderId="16" xfId="36" applyFont="1" applyFill="1" applyBorder="1" applyAlignment="1">
      <alignment horizontal="center" vertical="center" wrapText="1"/>
    </xf>
    <xf numFmtId="0" fontId="24" fillId="15" borderId="17" xfId="36" applyFont="1" applyFill="1" applyBorder="1"/>
    <xf numFmtId="0" fontId="1" fillId="0" borderId="0" xfId="36"/>
    <xf numFmtId="3" fontId="21" fillId="0" borderId="0" xfId="36" applyNumberFormat="1" applyFont="1"/>
    <xf numFmtId="0" fontId="24" fillId="0" borderId="0" xfId="36" applyFont="1"/>
    <xf numFmtId="0" fontId="31" fillId="0" borderId="0" xfId="37" applyFont="1"/>
    <xf numFmtId="3" fontId="0" fillId="0" borderId="0" xfId="0" applyNumberFormat="1"/>
    <xf numFmtId="0" fontId="0" fillId="0" borderId="0" xfId="0" applyAlignment="1">
      <alignment horizontal="center"/>
    </xf>
    <xf numFmtId="0" fontId="23" fillId="0" borderId="0" xfId="35" applyFont="1"/>
    <xf numFmtId="0" fontId="35" fillId="0" borderId="0" xfId="35" applyFont="1" applyAlignment="1">
      <alignment horizontal="center"/>
    </xf>
    <xf numFmtId="0" fontId="25" fillId="0" borderId="0" xfId="35" applyFont="1" applyAlignment="1">
      <alignment horizontal="center"/>
    </xf>
    <xf numFmtId="0" fontId="31" fillId="0" borderId="0" xfId="0" applyFont="1"/>
    <xf numFmtId="0" fontId="24" fillId="0" borderId="0" xfId="35" applyFont="1"/>
    <xf numFmtId="0" fontId="36" fillId="0" borderId="0" xfId="35" applyFont="1" applyBorder="1" applyAlignment="1">
      <alignment horizontal="center"/>
    </xf>
    <xf numFmtId="0" fontId="37" fillId="0" borderId="0" xfId="35" applyFont="1" applyBorder="1" applyAlignment="1">
      <alignment horizontal="center"/>
    </xf>
    <xf numFmtId="3" fontId="24" fillId="0" borderId="0" xfId="35" applyNumberFormat="1" applyFont="1"/>
    <xf numFmtId="0" fontId="39" fillId="0" borderId="0" xfId="37" applyFont="1" applyAlignment="1">
      <alignment horizontal="center"/>
    </xf>
    <xf numFmtId="0" fontId="25" fillId="0" borderId="18" xfId="37" applyFont="1" applyBorder="1"/>
    <xf numFmtId="3" fontId="31" fillId="0" borderId="0" xfId="0" applyNumberFormat="1" applyFont="1"/>
    <xf numFmtId="0" fontId="41" fillId="0" borderId="10" xfId="35" applyFont="1" applyFill="1" applyBorder="1" applyAlignment="1">
      <alignment horizontal="left" vertical="center"/>
    </xf>
    <xf numFmtId="0" fontId="41" fillId="0" borderId="11" xfId="35" applyFont="1" applyFill="1" applyBorder="1" applyAlignment="1">
      <alignment horizontal="right" vertical="center"/>
    </xf>
    <xf numFmtId="0" fontId="41" fillId="0" borderId="19" xfId="35" applyFont="1" applyFill="1" applyBorder="1" applyAlignment="1">
      <alignment horizontal="right" vertical="center"/>
    </xf>
    <xf numFmtId="0" fontId="41" fillId="0" borderId="10" xfId="37" applyFont="1" applyBorder="1" applyAlignment="1">
      <alignment horizontal="center"/>
    </xf>
    <xf numFmtId="0" fontId="24" fillId="0" borderId="0" xfId="35" applyFont="1" applyFill="1" applyBorder="1" applyAlignment="1">
      <alignment horizontal="right" vertical="center"/>
    </xf>
    <xf numFmtId="0" fontId="43" fillId="0" borderId="10" xfId="35" applyFont="1" applyFill="1" applyBorder="1" applyAlignment="1">
      <alignment horizontal="center" vertical="center" wrapText="1"/>
    </xf>
    <xf numFmtId="0" fontId="43" fillId="0" borderId="11" xfId="35" applyFont="1" applyFill="1" applyBorder="1" applyAlignment="1">
      <alignment horizontal="center" vertical="center" wrapText="1"/>
    </xf>
    <xf numFmtId="0" fontId="43" fillId="16" borderId="20" xfId="35" applyFont="1" applyFill="1" applyBorder="1" applyAlignment="1">
      <alignment horizontal="center" vertical="center" wrapText="1"/>
    </xf>
    <xf numFmtId="3" fontId="38" fillId="16" borderId="21" xfId="35" applyNumberFormat="1" applyFont="1" applyFill="1" applyBorder="1" applyAlignment="1">
      <alignment horizontal="right" vertical="center"/>
    </xf>
    <xf numFmtId="3" fontId="38" fillId="17" borderId="21" xfId="35" applyNumberFormat="1" applyFont="1" applyFill="1" applyBorder="1" applyAlignment="1">
      <alignment horizontal="right" vertical="center"/>
    </xf>
    <xf numFmtId="0" fontId="41" fillId="0" borderId="15" xfId="35" applyFont="1" applyFill="1" applyBorder="1" applyAlignment="1">
      <alignment horizontal="left" vertical="center"/>
    </xf>
    <xf numFmtId="3" fontId="38" fillId="17" borderId="21" xfId="35" quotePrefix="1" applyNumberFormat="1" applyFont="1" applyFill="1" applyBorder="1" applyAlignment="1">
      <alignment horizontal="right" vertical="center"/>
    </xf>
    <xf numFmtId="3" fontId="38" fillId="16" borderId="21" xfId="35" quotePrefix="1" applyNumberFormat="1" applyFont="1" applyFill="1" applyBorder="1" applyAlignment="1">
      <alignment horizontal="right" vertical="center"/>
    </xf>
    <xf numFmtId="0" fontId="42" fillId="0" borderId="15" xfId="35" applyFont="1" applyFill="1" applyBorder="1" applyAlignment="1">
      <alignment wrapText="1"/>
    </xf>
    <xf numFmtId="0" fontId="42" fillId="0" borderId="19" xfId="35" applyFont="1" applyFill="1" applyBorder="1" applyAlignment="1">
      <alignment wrapText="1"/>
    </xf>
    <xf numFmtId="3" fontId="42" fillId="16" borderId="22" xfId="35" applyNumberFormat="1" applyFont="1" applyFill="1" applyBorder="1" applyAlignment="1">
      <alignment horizontal="right" wrapText="1"/>
    </xf>
    <xf numFmtId="3" fontId="1" fillId="0" borderId="0" xfId="36" applyNumberFormat="1"/>
    <xf numFmtId="0" fontId="24" fillId="0" borderId="0" xfId="36" applyFont="1" applyFill="1" applyBorder="1" applyAlignment="1">
      <alignment horizontal="left" vertical="center"/>
    </xf>
    <xf numFmtId="0" fontId="24" fillId="0" borderId="0" xfId="36" applyFont="1" applyFill="1" applyBorder="1" applyAlignment="1">
      <alignment horizontal="right" vertical="center"/>
    </xf>
    <xf numFmtId="0" fontId="23" fillId="0" borderId="0" xfId="36" applyFont="1" applyFill="1" applyBorder="1" applyAlignment="1">
      <alignment wrapText="1"/>
    </xf>
    <xf numFmtId="0" fontId="27" fillId="0" borderId="0" xfId="36" applyFont="1" applyFill="1" applyBorder="1" applyAlignment="1">
      <alignment horizontal="center"/>
    </xf>
    <xf numFmtId="0" fontId="21" fillId="0" borderId="0" xfId="36" applyFont="1" applyFill="1" applyBorder="1"/>
    <xf numFmtId="3" fontId="23" fillId="0" borderId="0" xfId="36" quotePrefix="1" applyNumberFormat="1" applyFont="1" applyFill="1" applyBorder="1" applyAlignment="1">
      <alignment horizontal="right" vertical="center"/>
    </xf>
    <xf numFmtId="3" fontId="24" fillId="0" borderId="0" xfId="36" quotePrefix="1" applyNumberFormat="1" applyFont="1" applyFill="1" applyBorder="1" applyAlignment="1">
      <alignment horizontal="right" vertical="center"/>
    </xf>
    <xf numFmtId="3" fontId="23" fillId="0" borderId="0" xfId="36" applyNumberFormat="1" applyFont="1" applyFill="1" applyBorder="1" applyAlignment="1">
      <alignment horizontal="right" vertical="center"/>
    </xf>
    <xf numFmtId="3" fontId="24" fillId="0" borderId="0" xfId="36" applyNumberFormat="1" applyFont="1" applyFill="1" applyBorder="1" applyAlignment="1">
      <alignment horizontal="right" vertical="center"/>
    </xf>
    <xf numFmtId="0" fontId="1" fillId="0" borderId="0" xfId="36" applyFill="1" applyBorder="1"/>
    <xf numFmtId="3" fontId="23" fillId="0" borderId="0" xfId="36" applyNumberFormat="1" applyFont="1" applyFill="1" applyBorder="1" applyAlignment="1">
      <alignment horizontal="right" wrapText="1"/>
    </xf>
    <xf numFmtId="0" fontId="41" fillId="0" borderId="10" xfId="36" applyFont="1" applyFill="1" applyBorder="1" applyAlignment="1">
      <alignment horizontal="left" vertical="center"/>
    </xf>
    <xf numFmtId="3" fontId="38" fillId="17" borderId="14" xfId="36" quotePrefix="1" applyNumberFormat="1" applyFont="1" applyFill="1" applyBorder="1" applyAlignment="1">
      <alignment horizontal="right" vertical="center"/>
    </xf>
    <xf numFmtId="3" fontId="41" fillId="17" borderId="10" xfId="36" quotePrefix="1" applyNumberFormat="1" applyFont="1" applyFill="1" applyBorder="1" applyAlignment="1">
      <alignment horizontal="right" vertical="center"/>
    </xf>
    <xf numFmtId="3" fontId="41" fillId="17" borderId="23" xfId="36" quotePrefix="1" applyNumberFormat="1" applyFont="1" applyFill="1" applyBorder="1" applyAlignment="1">
      <alignment horizontal="right" vertical="center"/>
    </xf>
    <xf numFmtId="3" fontId="38" fillId="17" borderId="16" xfId="36" quotePrefix="1" applyNumberFormat="1" applyFont="1" applyFill="1" applyBorder="1" applyAlignment="1">
      <alignment horizontal="right" vertical="center"/>
    </xf>
    <xf numFmtId="0" fontId="38" fillId="17" borderId="17" xfId="36" applyFont="1" applyFill="1" applyBorder="1"/>
    <xf numFmtId="3" fontId="38" fillId="15" borderId="14" xfId="36" applyNumberFormat="1" applyFont="1" applyFill="1" applyBorder="1" applyAlignment="1">
      <alignment horizontal="right" vertical="center"/>
    </xf>
    <xf numFmtId="3" fontId="41" fillId="15" borderId="10" xfId="36" applyNumberFormat="1" applyFont="1" applyFill="1" applyBorder="1" applyAlignment="1">
      <alignment horizontal="right" vertical="center"/>
    </xf>
    <xf numFmtId="3" fontId="41" fillId="15" borderId="23" xfId="36" applyNumberFormat="1" applyFont="1" applyFill="1" applyBorder="1" applyAlignment="1">
      <alignment horizontal="right" vertical="center"/>
    </xf>
    <xf numFmtId="3" fontId="38" fillId="15" borderId="16" xfId="36" applyNumberFormat="1" applyFont="1" applyFill="1" applyBorder="1" applyAlignment="1">
      <alignment horizontal="right" vertical="center"/>
    </xf>
    <xf numFmtId="3" fontId="38" fillId="15" borderId="17" xfId="36" applyNumberFormat="1" applyFont="1" applyFill="1" applyBorder="1"/>
    <xf numFmtId="3" fontId="41" fillId="17" borderId="23" xfId="36" applyNumberFormat="1" applyFont="1" applyFill="1" applyBorder="1" applyAlignment="1">
      <alignment horizontal="right" vertical="center"/>
    </xf>
    <xf numFmtId="3" fontId="38" fillId="17" borderId="16" xfId="36" applyNumberFormat="1" applyFont="1" applyFill="1" applyBorder="1" applyAlignment="1">
      <alignment horizontal="right" vertical="center"/>
    </xf>
    <xf numFmtId="3" fontId="38" fillId="17" borderId="17" xfId="36" applyNumberFormat="1" applyFont="1" applyFill="1" applyBorder="1"/>
    <xf numFmtId="3" fontId="41" fillId="15" borderId="10" xfId="36" quotePrefix="1" applyNumberFormat="1" applyFont="1" applyFill="1" applyBorder="1" applyAlignment="1">
      <alignment horizontal="right" vertical="center"/>
    </xf>
    <xf numFmtId="3" fontId="38" fillId="15" borderId="24" xfId="36" applyNumberFormat="1" applyFont="1" applyFill="1" applyBorder="1" applyAlignment="1">
      <alignment horizontal="right" wrapText="1"/>
    </xf>
    <xf numFmtId="3" fontId="38" fillId="15" borderId="18" xfId="36" applyNumberFormat="1" applyFont="1" applyFill="1" applyBorder="1" applyAlignment="1">
      <alignment horizontal="right" wrapText="1"/>
    </xf>
    <xf numFmtId="3" fontId="38" fillId="15" borderId="25" xfId="36" applyNumberFormat="1" applyFont="1" applyFill="1" applyBorder="1" applyAlignment="1">
      <alignment horizontal="right" wrapText="1"/>
    </xf>
    <xf numFmtId="3" fontId="38" fillId="15" borderId="26" xfId="36" applyNumberFormat="1" applyFont="1" applyFill="1" applyBorder="1" applyAlignment="1">
      <alignment horizontal="right" wrapText="1"/>
    </xf>
    <xf numFmtId="3" fontId="38" fillId="15" borderId="26" xfId="36" applyNumberFormat="1" applyFont="1" applyFill="1" applyBorder="1"/>
    <xf numFmtId="0" fontId="0" fillId="0" borderId="0" xfId="0" applyFill="1" applyBorder="1"/>
    <xf numFmtId="0" fontId="45" fillId="0" borderId="0" xfId="0" applyFont="1" applyAlignment="1">
      <alignment horizontal="center"/>
    </xf>
    <xf numFmtId="0" fontId="16" fillId="0" borderId="0" xfId="0" applyFont="1"/>
    <xf numFmtId="0" fontId="16" fillId="0" borderId="0" xfId="0" applyFont="1" applyFill="1" applyBorder="1"/>
    <xf numFmtId="0" fontId="46" fillId="0" borderId="0" xfId="34" applyFont="1" applyFill="1" applyAlignment="1" applyProtection="1">
      <alignment horizontal="right"/>
    </xf>
    <xf numFmtId="0" fontId="16" fillId="0" borderId="20" xfId="0" applyFont="1" applyBorder="1" applyAlignment="1">
      <alignment horizontal="center" wrapText="1"/>
    </xf>
    <xf numFmtId="0" fontId="16" fillId="0" borderId="22" xfId="0" applyFont="1" applyBorder="1" applyAlignment="1">
      <alignment wrapText="1"/>
    </xf>
    <xf numFmtId="0" fontId="16" fillId="0" borderId="27" xfId="0" applyFont="1" applyBorder="1" applyAlignment="1">
      <alignment horizontal="center" wrapText="1"/>
    </xf>
    <xf numFmtId="0" fontId="16" fillId="0" borderId="28" xfId="0" applyFont="1" applyBorder="1" applyAlignment="1">
      <alignment horizontal="center" wrapText="1"/>
    </xf>
    <xf numFmtId="0" fontId="46" fillId="0" borderId="0" xfId="34" applyFont="1" applyFill="1" applyBorder="1" applyAlignment="1" applyProtection="1">
      <alignment horizontal="right"/>
    </xf>
    <xf numFmtId="0" fontId="24" fillId="0" borderId="29" xfId="0" applyFont="1" applyFill="1" applyBorder="1" applyAlignment="1">
      <alignment horizontal="left" vertical="center"/>
    </xf>
    <xf numFmtId="3" fontId="23" fillId="0" borderId="30" xfId="0" applyNumberFormat="1" applyFont="1" applyFill="1" applyBorder="1" applyAlignment="1">
      <alignment horizontal="right" vertical="center"/>
    </xf>
    <xf numFmtId="3" fontId="23" fillId="0" borderId="31" xfId="0" quotePrefix="1" applyNumberFormat="1" applyFont="1" applyFill="1" applyBorder="1" applyAlignment="1">
      <alignment horizontal="right" vertical="center"/>
    </xf>
    <xf numFmtId="0" fontId="47" fillId="0" borderId="32" xfId="0" applyFont="1" applyFill="1" applyBorder="1"/>
    <xf numFmtId="1" fontId="47" fillId="0" borderId="30" xfId="0" applyNumberFormat="1" applyFont="1" applyFill="1" applyBorder="1"/>
    <xf numFmtId="3" fontId="47" fillId="18" borderId="33" xfId="0" applyNumberFormat="1" applyFont="1" applyFill="1" applyBorder="1"/>
    <xf numFmtId="0" fontId="16" fillId="0" borderId="0" xfId="0" applyFont="1" applyFill="1" applyBorder="1" applyAlignment="1">
      <alignment horizontal="center" wrapText="1"/>
    </xf>
    <xf numFmtId="0" fontId="24" fillId="0" borderId="14" xfId="0" applyFont="1" applyFill="1" applyBorder="1" applyAlignment="1">
      <alignment horizontal="left" vertical="center"/>
    </xf>
    <xf numFmtId="3" fontId="23" fillId="0" borderId="21" xfId="0" applyNumberFormat="1" applyFont="1" applyFill="1" applyBorder="1" applyAlignment="1">
      <alignment horizontal="right" vertical="center"/>
    </xf>
    <xf numFmtId="3" fontId="23" fillId="0" borderId="10" xfId="0" applyNumberFormat="1" applyFont="1" applyFill="1" applyBorder="1" applyAlignment="1">
      <alignment horizontal="right" vertical="center"/>
    </xf>
    <xf numFmtId="0" fontId="47" fillId="0" borderId="17" xfId="0" applyFont="1" applyFill="1" applyBorder="1"/>
    <xf numFmtId="1" fontId="47" fillId="0" borderId="21" xfId="0" applyNumberFormat="1" applyFont="1" applyFill="1" applyBorder="1"/>
    <xf numFmtId="3" fontId="47" fillId="18" borderId="16" xfId="0" applyNumberFormat="1" applyFont="1" applyFill="1" applyBorder="1"/>
    <xf numFmtId="0" fontId="16" fillId="0" borderId="0" xfId="0" applyFont="1" applyFill="1" applyBorder="1" applyAlignment="1">
      <alignment wrapText="1"/>
    </xf>
    <xf numFmtId="0" fontId="24" fillId="0" borderId="0" xfId="0" applyFont="1" applyFill="1" applyBorder="1" applyAlignment="1">
      <alignment horizontal="left" vertical="center"/>
    </xf>
    <xf numFmtId="3" fontId="23" fillId="0" borderId="0" xfId="0" applyNumberFormat="1" applyFont="1" applyFill="1" applyBorder="1" applyAlignment="1">
      <alignment horizontal="right" vertical="center"/>
    </xf>
    <xf numFmtId="3" fontId="23" fillId="0" borderId="0" xfId="0" quotePrefix="1" applyNumberFormat="1" applyFont="1" applyFill="1" applyBorder="1" applyAlignment="1">
      <alignment horizontal="right" vertical="center"/>
    </xf>
    <xf numFmtId="0" fontId="47" fillId="0" borderId="0" xfId="0" applyFont="1" applyFill="1" applyBorder="1"/>
    <xf numFmtId="1" fontId="47" fillId="0" borderId="0" xfId="0" applyNumberFormat="1" applyFont="1" applyFill="1" applyBorder="1"/>
    <xf numFmtId="3" fontId="47" fillId="0" borderId="0" xfId="0" applyNumberFormat="1" applyFont="1" applyFill="1" applyBorder="1"/>
    <xf numFmtId="3" fontId="23" fillId="0" borderId="21" xfId="0" quotePrefix="1" applyNumberFormat="1" applyFont="1" applyFill="1" applyBorder="1" applyAlignment="1">
      <alignment horizontal="right" vertical="center"/>
    </xf>
    <xf numFmtId="3" fontId="23" fillId="0" borderId="10" xfId="0" quotePrefix="1" applyNumberFormat="1" applyFont="1" applyFill="1" applyBorder="1" applyAlignment="1">
      <alignment horizontal="right" vertical="center"/>
    </xf>
    <xf numFmtId="0" fontId="24" fillId="0" borderId="34" xfId="0" applyFont="1" applyFill="1" applyBorder="1" applyAlignment="1">
      <alignment horizontal="left" vertical="center"/>
    </xf>
    <xf numFmtId="3" fontId="23" fillId="0" borderId="35" xfId="0" quotePrefix="1" applyNumberFormat="1" applyFont="1" applyFill="1" applyBorder="1" applyAlignment="1">
      <alignment horizontal="right" vertical="center"/>
    </xf>
    <xf numFmtId="3" fontId="23" fillId="0" borderId="36" xfId="0" quotePrefix="1" applyNumberFormat="1" applyFont="1" applyFill="1" applyBorder="1" applyAlignment="1">
      <alignment horizontal="right" vertical="center"/>
    </xf>
    <xf numFmtId="0" fontId="47" fillId="0" borderId="37" xfId="0" applyFont="1" applyFill="1" applyBorder="1"/>
    <xf numFmtId="1" fontId="47" fillId="0" borderId="35" xfId="0" applyNumberFormat="1" applyFont="1" applyFill="1" applyBorder="1"/>
    <xf numFmtId="3" fontId="47" fillId="18" borderId="38" xfId="0" applyNumberFormat="1" applyFont="1" applyFill="1" applyBorder="1"/>
    <xf numFmtId="0" fontId="23" fillId="0" borderId="24" xfId="0" applyFont="1" applyFill="1" applyBorder="1" applyAlignment="1">
      <alignment wrapText="1"/>
    </xf>
    <xf numFmtId="3" fontId="23" fillId="0" borderId="39" xfId="0" applyNumberFormat="1" applyFont="1" applyFill="1" applyBorder="1" applyAlignment="1">
      <alignment horizontal="right" wrapText="1"/>
    </xf>
    <xf numFmtId="3" fontId="23" fillId="0" borderId="18" xfId="0" applyNumberFormat="1" applyFont="1" applyFill="1" applyBorder="1" applyAlignment="1">
      <alignment horizontal="right" wrapText="1"/>
    </xf>
    <xf numFmtId="0" fontId="47" fillId="0" borderId="26" xfId="0" applyFont="1" applyFill="1" applyBorder="1"/>
    <xf numFmtId="1" fontId="47" fillId="0" borderId="39" xfId="0" applyNumberFormat="1" applyFont="1" applyFill="1" applyBorder="1"/>
    <xf numFmtId="3" fontId="47" fillId="18" borderId="40" xfId="0" applyNumberFormat="1" applyFont="1" applyFill="1" applyBorder="1"/>
    <xf numFmtId="0" fontId="23" fillId="0" borderId="0" xfId="0" applyFont="1" applyFill="1" applyBorder="1" applyAlignment="1">
      <alignment wrapText="1"/>
    </xf>
    <xf numFmtId="3" fontId="23" fillId="0" borderId="0" xfId="0" applyNumberFormat="1" applyFont="1" applyFill="1" applyBorder="1" applyAlignment="1">
      <alignment horizontal="right" wrapText="1"/>
    </xf>
    <xf numFmtId="0" fontId="22" fillId="0" borderId="0" xfId="0" applyFont="1" applyFill="1" applyBorder="1"/>
    <xf numFmtId="0" fontId="44" fillId="0" borderId="10" xfId="37" applyFont="1" applyBorder="1" applyAlignment="1">
      <alignment horizontal="center"/>
    </xf>
    <xf numFmtId="0" fontId="44" fillId="0" borderId="36" xfId="37" applyFont="1" applyBorder="1" applyAlignment="1">
      <alignment horizontal="center"/>
    </xf>
    <xf numFmtId="0" fontId="44" fillId="0" borderId="0" xfId="37" applyFont="1" applyBorder="1" applyAlignment="1">
      <alignment horizontal="left"/>
    </xf>
    <xf numFmtId="0" fontId="23" fillId="0" borderId="41" xfId="36" applyFont="1" applyFill="1" applyBorder="1" applyAlignment="1">
      <alignment horizontal="center" vertical="center" wrapText="1"/>
    </xf>
    <xf numFmtId="0" fontId="23" fillId="0" borderId="42" xfId="36" applyFont="1" applyFill="1" applyBorder="1" applyAlignment="1">
      <alignment horizontal="center" vertical="center" wrapText="1"/>
    </xf>
    <xf numFmtId="0" fontId="41" fillId="0" borderId="36" xfId="36" applyFont="1" applyFill="1" applyBorder="1" applyAlignment="1">
      <alignment horizontal="left" vertical="center"/>
    </xf>
    <xf numFmtId="0" fontId="41" fillId="0" borderId="43" xfId="36" applyFont="1" applyFill="1" applyBorder="1" applyAlignment="1">
      <alignment horizontal="right" vertical="center"/>
    </xf>
    <xf numFmtId="3" fontId="38" fillId="17" borderId="34" xfId="36" quotePrefix="1" applyNumberFormat="1" applyFont="1" applyFill="1" applyBorder="1" applyAlignment="1">
      <alignment horizontal="right" vertical="center"/>
    </xf>
    <xf numFmtId="3" fontId="41" fillId="17" borderId="36" xfId="36" quotePrefix="1" applyNumberFormat="1" applyFont="1" applyFill="1" applyBorder="1" applyAlignment="1">
      <alignment horizontal="right" vertical="center"/>
    </xf>
    <xf numFmtId="3" fontId="41" fillId="17" borderId="44" xfId="36" applyNumberFormat="1" applyFont="1" applyFill="1" applyBorder="1" applyAlignment="1">
      <alignment horizontal="right" vertical="center"/>
    </xf>
    <xf numFmtId="3" fontId="41" fillId="17" borderId="44" xfId="36" quotePrefix="1" applyNumberFormat="1" applyFont="1" applyFill="1" applyBorder="1" applyAlignment="1">
      <alignment horizontal="right" vertical="center"/>
    </xf>
    <xf numFmtId="3" fontId="38" fillId="15" borderId="38" xfId="36" applyNumberFormat="1" applyFont="1" applyFill="1" applyBorder="1" applyAlignment="1">
      <alignment horizontal="right" vertical="center"/>
    </xf>
    <xf numFmtId="3" fontId="38" fillId="15" borderId="37" xfId="36" applyNumberFormat="1" applyFont="1" applyFill="1" applyBorder="1"/>
    <xf numFmtId="0" fontId="38" fillId="0" borderId="18" xfId="36" applyFont="1" applyFill="1" applyBorder="1" applyAlignment="1">
      <alignment wrapText="1"/>
    </xf>
    <xf numFmtId="0" fontId="38" fillId="0" borderId="45" xfId="36" applyFont="1" applyFill="1" applyBorder="1" applyAlignment="1">
      <alignment wrapText="1"/>
    </xf>
    <xf numFmtId="0" fontId="44" fillId="0" borderId="31" xfId="37" applyFont="1" applyBorder="1" applyAlignment="1">
      <alignment horizontal="center"/>
    </xf>
    <xf numFmtId="0" fontId="15" fillId="0" borderId="46" xfId="37" applyFont="1" applyBorder="1" applyAlignment="1">
      <alignment horizontal="left"/>
    </xf>
    <xf numFmtId="0" fontId="15" fillId="0" borderId="47" xfId="37" applyFont="1" applyBorder="1" applyAlignment="1">
      <alignment horizontal="left"/>
    </xf>
    <xf numFmtId="0" fontId="26" fillId="0" borderId="18" xfId="37" applyFont="1" applyBorder="1"/>
    <xf numFmtId="0" fontId="0" fillId="0" borderId="0" xfId="0" applyBorder="1"/>
    <xf numFmtId="1" fontId="47" fillId="19" borderId="21" xfId="0" applyNumberFormat="1" applyFont="1" applyFill="1" applyBorder="1"/>
    <xf numFmtId="0" fontId="0" fillId="19" borderId="0" xfId="0" applyFill="1"/>
    <xf numFmtId="0" fontId="41" fillId="0" borderId="15" xfId="37" applyFont="1" applyBorder="1" applyAlignment="1">
      <alignment horizontal="left"/>
    </xf>
    <xf numFmtId="3" fontId="38" fillId="0" borderId="15" xfId="37" applyNumberFormat="1" applyFont="1" applyFill="1" applyBorder="1" applyAlignment="1">
      <alignment horizontal="right"/>
    </xf>
    <xf numFmtId="3" fontId="38" fillId="0" borderId="17" xfId="37" applyNumberFormat="1" applyFont="1" applyFill="1" applyBorder="1" applyAlignment="1">
      <alignment horizontal="right"/>
    </xf>
    <xf numFmtId="0" fontId="41" fillId="0" borderId="0" xfId="0" applyFont="1" applyAlignment="1"/>
    <xf numFmtId="0" fontId="35" fillId="0" borderId="0" xfId="35" applyFont="1" applyAlignment="1">
      <alignment horizontal="center"/>
    </xf>
    <xf numFmtId="0" fontId="22" fillId="0" borderId="0" xfId="35" applyFont="1" applyAlignment="1"/>
    <xf numFmtId="0" fontId="36" fillId="0" borderId="0" xfId="35" applyFont="1" applyBorder="1" applyAlignment="1">
      <alignment horizontal="center"/>
    </xf>
    <xf numFmtId="0" fontId="22" fillId="0" borderId="0" xfId="35" applyFont="1" applyAlignment="1">
      <alignment horizontal="center"/>
    </xf>
    <xf numFmtId="0" fontId="35" fillId="0" borderId="0" xfId="37" applyFont="1" applyAlignment="1">
      <alignment horizontal="center"/>
    </xf>
    <xf numFmtId="0" fontId="25" fillId="0" borderId="25" xfId="37" applyFont="1" applyBorder="1" applyAlignment="1">
      <alignment horizontal="center"/>
    </xf>
    <xf numFmtId="0" fontId="25" fillId="0" borderId="26" xfId="37" applyFont="1" applyBorder="1" applyAlignment="1">
      <alignment horizontal="center"/>
    </xf>
    <xf numFmtId="0" fontId="41" fillId="0" borderId="19" xfId="37" applyFont="1" applyBorder="1" applyAlignment="1">
      <alignment horizontal="left" wrapText="1"/>
    </xf>
    <xf numFmtId="0" fontId="41" fillId="0" borderId="11" xfId="0" applyFont="1" applyBorder="1" applyAlignment="1">
      <alignment horizontal="left" wrapText="1"/>
    </xf>
    <xf numFmtId="0" fontId="41" fillId="0" borderId="23" xfId="0" applyFont="1" applyBorder="1" applyAlignment="1">
      <alignment horizontal="left" wrapText="1"/>
    </xf>
    <xf numFmtId="3" fontId="38" fillId="0" borderId="19" xfId="37" applyNumberFormat="1" applyFont="1" applyFill="1" applyBorder="1" applyAlignment="1">
      <alignment horizontal="right"/>
    </xf>
    <xf numFmtId="0" fontId="41" fillId="0" borderId="16" xfId="0" applyFont="1" applyFill="1" applyBorder="1" applyAlignment="1">
      <alignment horizontal="right"/>
    </xf>
    <xf numFmtId="0" fontId="41" fillId="0" borderId="19" xfId="37" applyFont="1" applyFill="1" applyBorder="1" applyAlignment="1">
      <alignment horizontal="left"/>
    </xf>
    <xf numFmtId="0" fontId="41" fillId="0" borderId="11" xfId="37" applyFont="1" applyFill="1" applyBorder="1" applyAlignment="1">
      <alignment horizontal="left"/>
    </xf>
    <xf numFmtId="0" fontId="41" fillId="0" borderId="23" xfId="37" applyFont="1" applyFill="1" applyBorder="1" applyAlignment="1">
      <alignment horizontal="left"/>
    </xf>
    <xf numFmtId="0" fontId="41" fillId="0" borderId="53" xfId="37" applyFont="1" applyFill="1" applyBorder="1" applyAlignment="1">
      <alignment horizontal="left"/>
    </xf>
    <xf numFmtId="0" fontId="41" fillId="0" borderId="42" xfId="37" applyFont="1" applyFill="1" applyBorder="1" applyAlignment="1">
      <alignment horizontal="left"/>
    </xf>
    <xf numFmtId="0" fontId="41" fillId="0" borderId="54" xfId="37" applyFont="1" applyFill="1" applyBorder="1" applyAlignment="1">
      <alignment horizontal="left"/>
    </xf>
    <xf numFmtId="3" fontId="38" fillId="0" borderId="53" xfId="37" applyNumberFormat="1" applyFont="1" applyFill="1" applyBorder="1" applyAlignment="1">
      <alignment horizontal="right"/>
    </xf>
    <xf numFmtId="3" fontId="38" fillId="0" borderId="55" xfId="37" applyNumberFormat="1" applyFont="1" applyFill="1" applyBorder="1" applyAlignment="1">
      <alignment horizontal="right"/>
    </xf>
    <xf numFmtId="3" fontId="38" fillId="0" borderId="0" xfId="37" applyNumberFormat="1" applyFont="1" applyBorder="1" applyAlignment="1">
      <alignment horizontal="right"/>
    </xf>
    <xf numFmtId="0" fontId="41" fillId="0" borderId="11" xfId="37" applyFont="1" applyBorder="1" applyAlignment="1">
      <alignment horizontal="left" wrapText="1"/>
    </xf>
    <xf numFmtId="0" fontId="41" fillId="0" borderId="23" xfId="37" applyFont="1" applyBorder="1" applyAlignment="1">
      <alignment horizontal="left" wrapText="1"/>
    </xf>
    <xf numFmtId="3" fontId="38" fillId="0" borderId="16" xfId="37" applyNumberFormat="1" applyFont="1" applyFill="1" applyBorder="1" applyAlignment="1">
      <alignment horizontal="right"/>
    </xf>
    <xf numFmtId="0" fontId="41" fillId="0" borderId="15" xfId="37" applyFont="1" applyFill="1" applyBorder="1" applyAlignment="1">
      <alignment horizontal="left"/>
    </xf>
    <xf numFmtId="0" fontId="41" fillId="0" borderId="19" xfId="37" applyFont="1" applyBorder="1" applyAlignment="1">
      <alignment horizontal="left"/>
    </xf>
    <xf numFmtId="0" fontId="41" fillId="0" borderId="11" xfId="37" applyFont="1" applyBorder="1" applyAlignment="1">
      <alignment horizontal="left"/>
    </xf>
    <xf numFmtId="0" fontId="41" fillId="0" borderId="23" xfId="37" applyFont="1" applyBorder="1" applyAlignment="1">
      <alignment horizontal="left"/>
    </xf>
    <xf numFmtId="0" fontId="40" fillId="0" borderId="48" xfId="37" applyFont="1" applyBorder="1" applyAlignment="1">
      <alignment horizontal="right"/>
    </xf>
    <xf numFmtId="0" fontId="40" fillId="0" borderId="49" xfId="37" applyFont="1" applyBorder="1" applyAlignment="1">
      <alignment horizontal="right"/>
    </xf>
    <xf numFmtId="0" fontId="40" fillId="0" borderId="50" xfId="37" applyFont="1" applyBorder="1" applyAlignment="1">
      <alignment horizontal="right"/>
    </xf>
    <xf numFmtId="3" fontId="38" fillId="0" borderId="51" xfId="37" applyNumberFormat="1" applyFont="1" applyBorder="1" applyAlignment="1">
      <alignment horizontal="right"/>
    </xf>
    <xf numFmtId="3" fontId="38" fillId="0" borderId="52" xfId="37" applyNumberFormat="1" applyFont="1" applyBorder="1" applyAlignment="1">
      <alignment horizontal="right"/>
    </xf>
    <xf numFmtId="0" fontId="41" fillId="0" borderId="19" xfId="37" applyFont="1" applyFill="1" applyBorder="1" applyAlignment="1">
      <alignment horizontal="left" wrapText="1"/>
    </xf>
    <xf numFmtId="0" fontId="41" fillId="0" borderId="11" xfId="37" applyFont="1" applyFill="1" applyBorder="1" applyAlignment="1">
      <alignment horizontal="left" wrapText="1"/>
    </xf>
    <xf numFmtId="0" fontId="41" fillId="0" borderId="23" xfId="37" applyFont="1" applyFill="1" applyBorder="1" applyAlignment="1">
      <alignment horizontal="left" wrapText="1"/>
    </xf>
    <xf numFmtId="0" fontId="15" fillId="0" borderId="15" xfId="37" applyFont="1" applyBorder="1" applyAlignment="1">
      <alignment horizontal="left"/>
    </xf>
    <xf numFmtId="0" fontId="15" fillId="0" borderId="15" xfId="0" applyFont="1" applyBorder="1" applyAlignment="1">
      <alignment horizontal="left"/>
    </xf>
    <xf numFmtId="3" fontId="26" fillId="0" borderId="61" xfId="37" applyNumberFormat="1" applyFont="1" applyFill="1" applyBorder="1" applyAlignment="1">
      <alignment horizontal="right"/>
    </xf>
    <xf numFmtId="0" fontId="33" fillId="0" borderId="61" xfId="0" applyFont="1" applyBorder="1"/>
    <xf numFmtId="0" fontId="44" fillId="0" borderId="61" xfId="37" applyFont="1" applyBorder="1" applyAlignment="1">
      <alignment horizontal="center"/>
    </xf>
    <xf numFmtId="0" fontId="44" fillId="0" borderId="32" xfId="37" applyFont="1" applyBorder="1" applyAlignment="1">
      <alignment horizontal="center"/>
    </xf>
    <xf numFmtId="0" fontId="27" fillId="0" borderId="0" xfId="36" applyFont="1" applyAlignment="1">
      <alignment horizontal="center"/>
    </xf>
    <xf numFmtId="0" fontId="23" fillId="15" borderId="12" xfId="36" applyFont="1" applyFill="1" applyBorder="1" applyAlignment="1">
      <alignment horizontal="center" vertical="center" wrapText="1"/>
    </xf>
    <xf numFmtId="0" fontId="23" fillId="15" borderId="42" xfId="36" applyFont="1" applyFill="1" applyBorder="1" applyAlignment="1">
      <alignment horizontal="center" vertical="center" wrapText="1"/>
    </xf>
    <xf numFmtId="0" fontId="1" fillId="0" borderId="42" xfId="36" applyBorder="1" applyAlignment="1">
      <alignment horizontal="center" vertical="center" wrapText="1"/>
    </xf>
    <xf numFmtId="0" fontId="1" fillId="0" borderId="55" xfId="36" applyBorder="1" applyAlignment="1">
      <alignment horizontal="center" vertical="center" wrapText="1"/>
    </xf>
    <xf numFmtId="3" fontId="26" fillId="0" borderId="15" xfId="37" applyNumberFormat="1" applyFont="1" applyFill="1" applyBorder="1" applyAlignment="1">
      <alignment horizontal="right"/>
    </xf>
    <xf numFmtId="0" fontId="44" fillId="0" borderId="15" xfId="37" applyFont="1" applyBorder="1" applyAlignment="1">
      <alignment horizontal="center"/>
    </xf>
    <xf numFmtId="0" fontId="44" fillId="0" borderId="17" xfId="37" applyFont="1" applyBorder="1" applyAlignment="1">
      <alignment horizontal="center"/>
    </xf>
    <xf numFmtId="0" fontId="30" fillId="0" borderId="0" xfId="36" applyFont="1" applyBorder="1" applyAlignment="1">
      <alignment horizontal="center"/>
    </xf>
    <xf numFmtId="0" fontId="38" fillId="0" borderId="25" xfId="37" applyFont="1" applyBorder="1" applyAlignment="1">
      <alignment horizontal="center"/>
    </xf>
    <xf numFmtId="0" fontId="38" fillId="0" borderId="26" xfId="37" applyFont="1" applyBorder="1" applyAlignment="1">
      <alignment horizontal="center"/>
    </xf>
    <xf numFmtId="0" fontId="44" fillId="0" borderId="56" xfId="37" applyFont="1" applyBorder="1" applyAlignment="1">
      <alignment horizontal="center"/>
    </xf>
    <xf numFmtId="0" fontId="44" fillId="0" borderId="57" xfId="37" applyFont="1" applyBorder="1" applyAlignment="1">
      <alignment horizontal="center"/>
    </xf>
    <xf numFmtId="0" fontId="44" fillId="0" borderId="58" xfId="37" applyFont="1" applyBorder="1" applyAlignment="1">
      <alignment horizontal="center"/>
    </xf>
    <xf numFmtId="0" fontId="32" fillId="0" borderId="24" xfId="37" applyFont="1" applyBorder="1" applyAlignment="1">
      <alignment horizontal="right"/>
    </xf>
    <xf numFmtId="0" fontId="32" fillId="0" borderId="59" xfId="37" applyFont="1" applyBorder="1" applyAlignment="1">
      <alignment horizontal="right"/>
    </xf>
    <xf numFmtId="3" fontId="26" fillId="0" borderId="45" xfId="37" applyNumberFormat="1" applyFont="1" applyBorder="1" applyAlignment="1">
      <alignment horizontal="right"/>
    </xf>
    <xf numFmtId="3" fontId="26" fillId="0" borderId="60" xfId="37" applyNumberFormat="1" applyFont="1" applyBorder="1" applyAlignment="1">
      <alignment horizontal="right"/>
    </xf>
    <xf numFmtId="0" fontId="15" fillId="0" borderId="59" xfId="37" applyBorder="1" applyAlignment="1">
      <alignment horizontal="center"/>
    </xf>
    <xf numFmtId="0" fontId="15" fillId="0" borderId="40" xfId="37" applyBorder="1" applyAlignment="1">
      <alignment horizontal="center"/>
    </xf>
    <xf numFmtId="0" fontId="44" fillId="0" borderId="23" xfId="37" applyFont="1" applyBorder="1" applyAlignment="1">
      <alignment horizontal="center"/>
    </xf>
    <xf numFmtId="3" fontId="26" fillId="0" borderId="43" xfId="37" applyNumberFormat="1" applyFont="1" applyFill="1" applyBorder="1" applyAlignment="1">
      <alignment horizontal="right"/>
    </xf>
    <xf numFmtId="3" fontId="26" fillId="0" borderId="44" xfId="37" applyNumberFormat="1" applyFont="1" applyFill="1" applyBorder="1" applyAlignment="1">
      <alignment horizontal="right"/>
    </xf>
    <xf numFmtId="0" fontId="44" fillId="0" borderId="15" xfId="37" applyFont="1" applyBorder="1" applyAlignment="1">
      <alignment horizontal="left"/>
    </xf>
    <xf numFmtId="0" fontId="33" fillId="0" borderId="15" xfId="0" applyFont="1" applyBorder="1" applyAlignment="1">
      <alignment horizontal="left"/>
    </xf>
    <xf numFmtId="0" fontId="47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48" fillId="0" borderId="0" xfId="0" applyFont="1" applyFill="1" applyBorder="1" applyAlignment="1">
      <alignment horizontal="center" wrapText="1"/>
    </xf>
    <xf numFmtId="0" fontId="4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5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47" fillId="0" borderId="12" xfId="0" applyFont="1" applyBorder="1" applyAlignment="1">
      <alignment horizontal="center" wrapText="1"/>
    </xf>
    <xf numFmtId="0" fontId="0" fillId="0" borderId="62" xfId="0" applyBorder="1" applyAlignment="1">
      <alignment horizontal="center" wrapText="1"/>
    </xf>
    <xf numFmtId="0" fontId="16" fillId="0" borderId="41" xfId="0" applyFont="1" applyBorder="1" applyAlignment="1">
      <alignment horizontal="center" wrapText="1"/>
    </xf>
    <xf numFmtId="0" fontId="16" fillId="0" borderId="13" xfId="0" applyFont="1" applyBorder="1" applyAlignment="1">
      <alignment horizontal="center" wrapText="1"/>
    </xf>
    <xf numFmtId="0" fontId="48" fillId="0" borderId="55" xfId="0" applyFont="1" applyBorder="1" applyAlignment="1">
      <alignment horizontal="center" wrapText="1"/>
    </xf>
    <xf numFmtId="0" fontId="48" fillId="0" borderId="63" xfId="0" applyFont="1" applyBorder="1" applyAlignment="1">
      <alignment horizontal="center" wrapText="1"/>
    </xf>
  </cellXfs>
  <cellStyles count="42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Ezres 2" xfId="26"/>
    <cellStyle name="Ezres 3" xfId="27"/>
    <cellStyle name="Figyelmeztetés" xfId="28" builtinId="11" customBuiltin="1"/>
    <cellStyle name="Hivatkozott cella" xfId="29" builtinId="24" customBuiltin="1"/>
    <cellStyle name="Jegyzet" xfId="30" builtinId="10" customBuiltin="1"/>
    <cellStyle name="Jó" xfId="31" builtinId="26" customBuiltin="1"/>
    <cellStyle name="Kimenet" xfId="32" builtinId="21" customBuiltin="1"/>
    <cellStyle name="Magyarázó szöveg" xfId="33" builtinId="53" customBuiltin="1"/>
    <cellStyle name="Normál" xfId="0" builtinId="0"/>
    <cellStyle name="Normál 2" xfId="34"/>
    <cellStyle name="Normál_Munka1" xfId="35"/>
    <cellStyle name="Normál_Munka2" xfId="36"/>
    <cellStyle name="Normál_VÖT Költségvetés 2014.év terv" xfId="37"/>
    <cellStyle name="Összesen" xfId="38" builtinId="25" customBuiltin="1"/>
    <cellStyle name="Rossz" xfId="39" builtinId="27" customBuiltin="1"/>
    <cellStyle name="Semleges" xfId="40" builtinId="28" customBuiltin="1"/>
    <cellStyle name="Számítás" xfId="41" builtinId="22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7"/>
  <sheetViews>
    <sheetView topLeftCell="A7" workbookViewId="0">
      <selection sqref="A1:J1"/>
    </sheetView>
  </sheetViews>
  <sheetFormatPr defaultRowHeight="15"/>
  <cols>
    <col min="1" max="1" width="9.140625" style="25"/>
    <col min="2" max="2" width="24.28515625" style="25" customWidth="1"/>
    <col min="3" max="3" width="21.5703125" style="25" customWidth="1"/>
    <col min="4" max="4" width="25.5703125" style="25" customWidth="1"/>
    <col min="5" max="12" width="9.140625" style="25"/>
    <col min="13" max="13" width="29.5703125" style="25" customWidth="1"/>
    <col min="14" max="14" width="9.140625" style="25"/>
    <col min="15" max="15" width="12.85546875" style="25" customWidth="1"/>
    <col min="16" max="16384" width="9.140625" style="25"/>
  </cols>
  <sheetData>
    <row r="1" spans="1:15" ht="20.25">
      <c r="A1" s="154" t="s">
        <v>78</v>
      </c>
      <c r="B1" s="155"/>
      <c r="C1" s="155"/>
      <c r="D1" s="155"/>
      <c r="E1" s="155"/>
      <c r="F1" s="155"/>
      <c r="G1" s="155"/>
      <c r="H1" s="155"/>
      <c r="I1" s="155"/>
      <c r="J1" s="155"/>
      <c r="K1" s="23"/>
      <c r="L1" s="24"/>
    </row>
    <row r="2" spans="1:15" ht="20.25">
      <c r="A2" s="26"/>
      <c r="B2" s="23"/>
      <c r="C2" s="23"/>
      <c r="D2" s="23"/>
      <c r="E2" s="23"/>
      <c r="F2" s="23"/>
      <c r="G2" s="23"/>
      <c r="H2" s="23"/>
      <c r="I2" s="23"/>
      <c r="J2" s="23"/>
      <c r="K2" s="23"/>
      <c r="L2" s="26"/>
    </row>
    <row r="3" spans="1:15" ht="20.25">
      <c r="A3" s="26"/>
      <c r="B3" s="156" t="s">
        <v>11</v>
      </c>
      <c r="C3" s="157"/>
      <c r="D3" s="157"/>
      <c r="E3" s="28"/>
      <c r="G3" s="19"/>
      <c r="H3" s="19"/>
      <c r="I3" s="158" t="s">
        <v>12</v>
      </c>
      <c r="J3" s="158"/>
      <c r="K3" s="158"/>
      <c r="L3" s="158"/>
      <c r="M3" s="158"/>
      <c r="N3" s="158"/>
      <c r="O3" s="158"/>
    </row>
    <row r="4" spans="1:15" ht="21" thickBot="1">
      <c r="A4" s="26"/>
      <c r="B4" s="27"/>
      <c r="C4" s="1"/>
      <c r="D4" s="1" t="s">
        <v>18</v>
      </c>
      <c r="E4" s="28"/>
      <c r="G4" s="19"/>
      <c r="H4" s="19"/>
      <c r="I4" s="30"/>
      <c r="J4" s="30"/>
      <c r="K4" s="30"/>
      <c r="L4" s="30"/>
      <c r="M4" s="30"/>
      <c r="N4" s="30"/>
      <c r="O4" s="30"/>
    </row>
    <row r="5" spans="1:15" ht="50.25" thickBot="1">
      <c r="A5" s="26"/>
      <c r="B5" s="38" t="s">
        <v>19</v>
      </c>
      <c r="C5" s="39" t="s">
        <v>73</v>
      </c>
      <c r="D5" s="40" t="s">
        <v>20</v>
      </c>
      <c r="E5" s="26"/>
      <c r="G5" s="31" t="s">
        <v>26</v>
      </c>
      <c r="H5" s="159" t="s">
        <v>95</v>
      </c>
      <c r="I5" s="159"/>
      <c r="J5" s="159"/>
      <c r="K5" s="159"/>
      <c r="L5" s="159"/>
      <c r="M5" s="159"/>
      <c r="N5" s="159" t="s">
        <v>28</v>
      </c>
      <c r="O5" s="160"/>
    </row>
    <row r="6" spans="1:15" ht="16.5">
      <c r="A6" s="26">
        <v>1</v>
      </c>
      <c r="B6" s="33" t="s">
        <v>21</v>
      </c>
      <c r="C6" s="34">
        <v>1028</v>
      </c>
      <c r="D6" s="41">
        <f>C6*250</f>
        <v>257000</v>
      </c>
      <c r="E6" s="26"/>
      <c r="G6" s="36" t="s">
        <v>0</v>
      </c>
      <c r="H6" s="169" t="s">
        <v>31</v>
      </c>
      <c r="I6" s="170"/>
      <c r="J6" s="170"/>
      <c r="K6" s="170"/>
      <c r="L6" s="170"/>
      <c r="M6" s="171"/>
      <c r="N6" s="172">
        <v>150000</v>
      </c>
      <c r="O6" s="173"/>
    </row>
    <row r="7" spans="1:15" ht="16.5">
      <c r="A7" s="26">
        <v>2</v>
      </c>
      <c r="B7" s="33" t="s">
        <v>22</v>
      </c>
      <c r="C7" s="34">
        <v>435</v>
      </c>
      <c r="D7" s="41">
        <f t="shared" ref="D7:D29" si="0">C7*250</f>
        <v>108750</v>
      </c>
      <c r="E7" s="26"/>
      <c r="G7" s="36" t="s">
        <v>1</v>
      </c>
      <c r="H7" s="150" t="s">
        <v>75</v>
      </c>
      <c r="I7" s="150"/>
      <c r="J7" s="150"/>
      <c r="K7" s="150"/>
      <c r="L7" s="150"/>
      <c r="M7" s="150"/>
      <c r="N7" s="151">
        <v>40000</v>
      </c>
      <c r="O7" s="152"/>
    </row>
    <row r="8" spans="1:15" ht="16.5">
      <c r="A8" s="26">
        <v>3</v>
      </c>
      <c r="B8" s="33" t="s">
        <v>23</v>
      </c>
      <c r="C8" s="34">
        <v>13508</v>
      </c>
      <c r="D8" s="41">
        <f t="shared" si="0"/>
        <v>3377000</v>
      </c>
      <c r="E8" s="26"/>
      <c r="G8" s="36" t="s">
        <v>2</v>
      </c>
      <c r="H8" s="150" t="s">
        <v>74</v>
      </c>
      <c r="I8" s="150"/>
      <c r="J8" s="150"/>
      <c r="K8" s="150"/>
      <c r="L8" s="150"/>
      <c r="M8" s="150"/>
      <c r="N8" s="151">
        <v>58000</v>
      </c>
      <c r="O8" s="152"/>
    </row>
    <row r="9" spans="1:15" ht="16.5">
      <c r="A9" s="26">
        <v>4</v>
      </c>
      <c r="B9" s="33" t="s">
        <v>24</v>
      </c>
      <c r="C9" s="34">
        <v>434</v>
      </c>
      <c r="D9" s="41">
        <f t="shared" si="0"/>
        <v>108500</v>
      </c>
      <c r="E9" s="26"/>
      <c r="G9" s="36" t="s">
        <v>3</v>
      </c>
      <c r="H9" s="161" t="s">
        <v>77</v>
      </c>
      <c r="I9" s="162"/>
      <c r="J9" s="162"/>
      <c r="K9" s="162"/>
      <c r="L9" s="162"/>
      <c r="M9" s="163"/>
      <c r="N9" s="164">
        <v>220000</v>
      </c>
      <c r="O9" s="165"/>
    </row>
    <row r="10" spans="1:15" ht="16.5">
      <c r="A10" s="26">
        <v>5</v>
      </c>
      <c r="B10" s="33" t="s">
        <v>25</v>
      </c>
      <c r="C10" s="34">
        <v>936</v>
      </c>
      <c r="D10" s="41">
        <f t="shared" si="0"/>
        <v>234000</v>
      </c>
      <c r="E10" s="26"/>
      <c r="G10" s="36" t="s">
        <v>4</v>
      </c>
      <c r="H10" s="166" t="s">
        <v>35</v>
      </c>
      <c r="I10" s="167"/>
      <c r="J10" s="167"/>
      <c r="K10" s="167"/>
      <c r="L10" s="167"/>
      <c r="M10" s="168"/>
      <c r="N10" s="151">
        <v>200000</v>
      </c>
      <c r="O10" s="152"/>
    </row>
    <row r="11" spans="1:15" ht="16.5">
      <c r="A11" s="26">
        <v>6</v>
      </c>
      <c r="B11" s="33" t="s">
        <v>30</v>
      </c>
      <c r="C11" s="34"/>
      <c r="D11" s="42">
        <f t="shared" si="0"/>
        <v>0</v>
      </c>
      <c r="E11" s="26"/>
      <c r="G11" s="36" t="s">
        <v>5</v>
      </c>
      <c r="H11" s="166" t="s">
        <v>76</v>
      </c>
      <c r="I11" s="167"/>
      <c r="J11" s="167"/>
      <c r="K11" s="167"/>
      <c r="L11" s="167"/>
      <c r="M11" s="168"/>
      <c r="N11" s="151">
        <v>231000</v>
      </c>
      <c r="O11" s="152"/>
    </row>
    <row r="12" spans="1:15" ht="16.5">
      <c r="A12" s="26">
        <v>7</v>
      </c>
      <c r="B12" s="33" t="s">
        <v>32</v>
      </c>
      <c r="C12" s="34">
        <v>184</v>
      </c>
      <c r="D12" s="41">
        <f t="shared" si="0"/>
        <v>46000</v>
      </c>
      <c r="E12" s="26"/>
      <c r="G12" s="36" t="s">
        <v>6</v>
      </c>
      <c r="H12" s="161" t="s">
        <v>79</v>
      </c>
      <c r="I12" s="162"/>
      <c r="J12" s="162"/>
      <c r="K12" s="162"/>
      <c r="L12" s="162"/>
      <c r="M12" s="163"/>
      <c r="N12" s="164">
        <v>227000</v>
      </c>
      <c r="O12" s="165"/>
    </row>
    <row r="13" spans="1:15" ht="16.5">
      <c r="A13" s="26">
        <v>8</v>
      </c>
      <c r="B13" s="33" t="s">
        <v>33</v>
      </c>
      <c r="C13" s="34">
        <v>665</v>
      </c>
      <c r="D13" s="41">
        <f t="shared" si="0"/>
        <v>166250</v>
      </c>
      <c r="E13" s="26"/>
      <c r="G13" s="36" t="s">
        <v>7</v>
      </c>
      <c r="H13" s="166" t="s">
        <v>38</v>
      </c>
      <c r="I13" s="167"/>
      <c r="J13" s="167"/>
      <c r="K13" s="167"/>
      <c r="L13" s="167"/>
      <c r="M13" s="168"/>
      <c r="N13" s="151">
        <v>70000</v>
      </c>
      <c r="O13" s="152"/>
    </row>
    <row r="14" spans="1:15" ht="16.5">
      <c r="A14" s="26">
        <v>9</v>
      </c>
      <c r="B14" s="33" t="s">
        <v>34</v>
      </c>
      <c r="C14" s="34">
        <v>510</v>
      </c>
      <c r="D14" s="41">
        <f t="shared" si="0"/>
        <v>127500</v>
      </c>
      <c r="E14" s="26"/>
      <c r="G14" s="36" t="s">
        <v>8</v>
      </c>
      <c r="H14" s="178" t="s">
        <v>40</v>
      </c>
      <c r="I14" s="178"/>
      <c r="J14" s="178"/>
      <c r="K14" s="178"/>
      <c r="L14" s="178"/>
      <c r="M14" s="178"/>
      <c r="N14" s="151">
        <v>140000</v>
      </c>
      <c r="O14" s="152"/>
    </row>
    <row r="15" spans="1:15" ht="16.5">
      <c r="A15" s="26">
        <v>10</v>
      </c>
      <c r="B15" s="33" t="s">
        <v>36</v>
      </c>
      <c r="C15" s="34">
        <v>1740</v>
      </c>
      <c r="D15" s="41">
        <f t="shared" si="0"/>
        <v>435000</v>
      </c>
      <c r="E15" s="26"/>
      <c r="G15" s="36" t="s">
        <v>9</v>
      </c>
      <c r="H15" s="178" t="s">
        <v>42</v>
      </c>
      <c r="I15" s="178"/>
      <c r="J15" s="178"/>
      <c r="K15" s="178"/>
      <c r="L15" s="178"/>
      <c r="M15" s="178"/>
      <c r="N15" s="151">
        <v>205000</v>
      </c>
      <c r="O15" s="152"/>
    </row>
    <row r="16" spans="1:15" ht="16.5">
      <c r="A16" s="26">
        <v>11</v>
      </c>
      <c r="B16" s="33" t="s">
        <v>37</v>
      </c>
      <c r="C16" s="34"/>
      <c r="D16" s="42">
        <f t="shared" si="0"/>
        <v>0</v>
      </c>
      <c r="E16" s="26"/>
      <c r="G16" s="36" t="s">
        <v>13</v>
      </c>
      <c r="H16" s="187" t="s">
        <v>44</v>
      </c>
      <c r="I16" s="188"/>
      <c r="J16" s="188"/>
      <c r="K16" s="188"/>
      <c r="L16" s="188"/>
      <c r="M16" s="189"/>
      <c r="N16" s="151">
        <v>200000</v>
      </c>
      <c r="O16" s="152"/>
    </row>
    <row r="17" spans="1:15" ht="16.5">
      <c r="A17" s="26">
        <v>12</v>
      </c>
      <c r="B17" s="33" t="s">
        <v>39</v>
      </c>
      <c r="C17" s="34">
        <v>728</v>
      </c>
      <c r="D17" s="41">
        <f t="shared" si="0"/>
        <v>182000</v>
      </c>
      <c r="E17" s="26"/>
      <c r="G17" s="36" t="s">
        <v>14</v>
      </c>
      <c r="H17" s="150" t="s">
        <v>46</v>
      </c>
      <c r="I17" s="150"/>
      <c r="J17" s="150"/>
      <c r="K17" s="150"/>
      <c r="L17" s="150"/>
      <c r="M17" s="150"/>
      <c r="N17" s="151">
        <v>4435000</v>
      </c>
      <c r="O17" s="152"/>
    </row>
    <row r="18" spans="1:15" ht="16.5">
      <c r="A18" s="26">
        <v>13</v>
      </c>
      <c r="B18" s="33" t="s">
        <v>41</v>
      </c>
      <c r="C18" s="34">
        <v>343</v>
      </c>
      <c r="D18" s="41">
        <f t="shared" si="0"/>
        <v>85750</v>
      </c>
      <c r="E18" s="26"/>
      <c r="G18" s="36" t="s">
        <v>15</v>
      </c>
      <c r="H18" s="161" t="s">
        <v>48</v>
      </c>
      <c r="I18" s="175"/>
      <c r="J18" s="175"/>
      <c r="K18" s="175"/>
      <c r="L18" s="175"/>
      <c r="M18" s="176"/>
      <c r="N18" s="164">
        <v>497000</v>
      </c>
      <c r="O18" s="177"/>
    </row>
    <row r="19" spans="1:15" ht="16.5">
      <c r="A19" s="26">
        <v>14</v>
      </c>
      <c r="B19" s="33" t="s">
        <v>43</v>
      </c>
      <c r="C19" s="34">
        <v>441</v>
      </c>
      <c r="D19" s="41">
        <f t="shared" si="0"/>
        <v>110250</v>
      </c>
      <c r="E19" s="26"/>
      <c r="G19" s="36" t="s">
        <v>16</v>
      </c>
      <c r="H19" s="179" t="s">
        <v>50</v>
      </c>
      <c r="I19" s="180"/>
      <c r="J19" s="180"/>
      <c r="K19" s="180"/>
      <c r="L19" s="180"/>
      <c r="M19" s="181"/>
      <c r="N19" s="164">
        <v>300000</v>
      </c>
      <c r="O19" s="177"/>
    </row>
    <row r="20" spans="1:15" ht="16.5">
      <c r="A20" s="26">
        <v>15</v>
      </c>
      <c r="B20" s="33" t="s">
        <v>45</v>
      </c>
      <c r="C20" s="34">
        <v>569</v>
      </c>
      <c r="D20" s="41">
        <f t="shared" si="0"/>
        <v>142250</v>
      </c>
      <c r="E20" s="26"/>
      <c r="G20" s="36" t="s">
        <v>17</v>
      </c>
      <c r="H20" s="179" t="s">
        <v>85</v>
      </c>
      <c r="I20" s="180"/>
      <c r="J20" s="180"/>
      <c r="K20" s="180"/>
      <c r="L20" s="180"/>
      <c r="M20" s="181"/>
      <c r="N20" s="164">
        <v>359750</v>
      </c>
      <c r="O20" s="177"/>
    </row>
    <row r="21" spans="1:15" ht="19.5" thickBot="1">
      <c r="A21" s="26">
        <v>16</v>
      </c>
      <c r="B21" s="33" t="s">
        <v>47</v>
      </c>
      <c r="C21" s="34">
        <v>767</v>
      </c>
      <c r="D21" s="41">
        <f t="shared" si="0"/>
        <v>191750</v>
      </c>
      <c r="E21" s="26"/>
      <c r="G21" s="182" t="s">
        <v>52</v>
      </c>
      <c r="H21" s="183"/>
      <c r="I21" s="183"/>
      <c r="J21" s="183"/>
      <c r="K21" s="183"/>
      <c r="L21" s="183"/>
      <c r="M21" s="184"/>
      <c r="N21" s="185">
        <f>SUM(N6:O20)</f>
        <v>7332750</v>
      </c>
      <c r="O21" s="186"/>
    </row>
    <row r="22" spans="1:15" ht="15.75">
      <c r="A22" s="26">
        <v>17</v>
      </c>
      <c r="B22" s="33" t="s">
        <v>49</v>
      </c>
      <c r="C22" s="34">
        <v>346</v>
      </c>
      <c r="D22" s="41">
        <f t="shared" si="0"/>
        <v>86500</v>
      </c>
      <c r="E22" s="26"/>
    </row>
    <row r="23" spans="1:15" ht="15.75">
      <c r="A23" s="26">
        <v>18</v>
      </c>
      <c r="B23" s="33" t="s">
        <v>51</v>
      </c>
      <c r="C23" s="34">
        <v>399</v>
      </c>
      <c r="D23" s="41">
        <f t="shared" si="0"/>
        <v>99750</v>
      </c>
      <c r="E23" s="26"/>
    </row>
    <row r="24" spans="1:15" ht="15.75">
      <c r="A24" s="26">
        <v>19</v>
      </c>
      <c r="B24" s="33" t="s">
        <v>53</v>
      </c>
      <c r="C24" s="34"/>
      <c r="D24" s="42">
        <f t="shared" si="0"/>
        <v>0</v>
      </c>
      <c r="E24" s="26"/>
    </row>
    <row r="25" spans="1:15" ht="15.75">
      <c r="A25" s="26">
        <v>20</v>
      </c>
      <c r="B25" s="33" t="s">
        <v>54</v>
      </c>
      <c r="C25" s="34">
        <v>2369</v>
      </c>
      <c r="D25" s="41">
        <f t="shared" si="0"/>
        <v>592250</v>
      </c>
      <c r="E25" s="26"/>
      <c r="F25" s="26"/>
      <c r="G25" s="26"/>
      <c r="H25" s="26"/>
      <c r="I25" s="26"/>
      <c r="J25" s="26"/>
      <c r="K25" s="26"/>
      <c r="L25" s="26"/>
    </row>
    <row r="26" spans="1:15" ht="15.75">
      <c r="A26" s="26">
        <v>21</v>
      </c>
      <c r="B26" s="33" t="s">
        <v>55</v>
      </c>
      <c r="C26" s="34">
        <v>162</v>
      </c>
      <c r="D26" s="41">
        <f t="shared" si="0"/>
        <v>40500</v>
      </c>
      <c r="E26" s="26"/>
      <c r="F26" s="26"/>
      <c r="G26" s="26"/>
      <c r="H26" s="26"/>
      <c r="I26" s="26"/>
      <c r="J26" s="26"/>
      <c r="K26" s="26"/>
      <c r="L26" s="26"/>
    </row>
    <row r="27" spans="1:15" ht="15.75">
      <c r="A27" s="26">
        <v>22</v>
      </c>
      <c r="B27" s="33" t="s">
        <v>56</v>
      </c>
      <c r="C27" s="34">
        <v>1409</v>
      </c>
      <c r="D27" s="41">
        <f t="shared" si="0"/>
        <v>352250</v>
      </c>
      <c r="E27" s="26"/>
      <c r="F27" s="26"/>
      <c r="G27" s="26"/>
      <c r="H27" s="26"/>
      <c r="I27" s="26"/>
      <c r="J27" s="26"/>
      <c r="K27" s="26"/>
      <c r="L27" s="26"/>
    </row>
    <row r="28" spans="1:15" ht="15.75">
      <c r="A28" s="26">
        <v>23</v>
      </c>
      <c r="B28" s="33" t="s">
        <v>57</v>
      </c>
      <c r="C28" s="34">
        <v>854</v>
      </c>
      <c r="D28" s="41">
        <f t="shared" si="0"/>
        <v>213500</v>
      </c>
      <c r="E28" s="26"/>
      <c r="F28" s="26"/>
      <c r="G28" s="26"/>
      <c r="H28" s="26"/>
      <c r="I28" s="26"/>
      <c r="J28" s="26"/>
      <c r="K28" s="26"/>
      <c r="L28" s="26"/>
    </row>
    <row r="29" spans="1:15" ht="15.75">
      <c r="A29" s="26">
        <v>24</v>
      </c>
      <c r="B29" s="33" t="s">
        <v>58</v>
      </c>
      <c r="C29" s="34">
        <v>304</v>
      </c>
      <c r="D29" s="41">
        <f t="shared" si="0"/>
        <v>76000</v>
      </c>
      <c r="E29" s="26"/>
      <c r="F29" s="26"/>
      <c r="G29" s="26"/>
      <c r="H29" s="26"/>
      <c r="I29" s="26"/>
      <c r="J29" s="26"/>
      <c r="K29" s="26"/>
      <c r="L29" s="26"/>
    </row>
    <row r="30" spans="1:15" ht="15.75">
      <c r="A30" s="26">
        <v>25</v>
      </c>
      <c r="B30" s="43" t="s">
        <v>59</v>
      </c>
      <c r="C30" s="35"/>
      <c r="D30" s="44">
        <v>0</v>
      </c>
      <c r="E30" s="26"/>
      <c r="F30" s="26"/>
      <c r="G30" s="26"/>
      <c r="H30" s="26"/>
      <c r="I30" s="26"/>
      <c r="J30" s="26"/>
      <c r="K30" s="26"/>
      <c r="L30" s="26"/>
    </row>
    <row r="31" spans="1:15" ht="15.75">
      <c r="A31" s="26"/>
      <c r="B31" s="43" t="s">
        <v>60</v>
      </c>
      <c r="C31" s="35"/>
      <c r="D31" s="45">
        <v>300000</v>
      </c>
      <c r="E31" s="26"/>
      <c r="F31" s="26"/>
      <c r="G31" s="26"/>
      <c r="H31" s="26"/>
      <c r="I31" s="26"/>
      <c r="J31" s="26"/>
      <c r="K31" s="26"/>
      <c r="L31" s="26"/>
    </row>
    <row r="32" spans="1:15" ht="19.5" thickBot="1">
      <c r="A32" s="22"/>
      <c r="B32" s="46" t="s">
        <v>10</v>
      </c>
      <c r="C32" s="47">
        <f>SUM(C6:C31)</f>
        <v>28131</v>
      </c>
      <c r="D32" s="48">
        <f>SUM(D6:D31)</f>
        <v>7332750</v>
      </c>
      <c r="E32" s="22"/>
      <c r="F32" s="22"/>
      <c r="G32" s="22"/>
      <c r="H32" s="22"/>
      <c r="I32" s="22"/>
      <c r="J32" s="22"/>
      <c r="K32" s="22"/>
      <c r="L32" s="22"/>
    </row>
    <row r="33" spans="1:12" ht="15.7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</row>
    <row r="34" spans="1:12" ht="16.5">
      <c r="A34" s="26"/>
      <c r="B34" s="26"/>
      <c r="C34" s="26"/>
      <c r="D34" s="174"/>
      <c r="E34" s="174"/>
      <c r="F34" s="29"/>
      <c r="G34" s="26"/>
      <c r="H34" s="26"/>
      <c r="I34" s="29"/>
      <c r="J34" s="26"/>
      <c r="K34" s="26"/>
      <c r="L34" s="26"/>
    </row>
    <row r="37" spans="1:12" ht="24" customHeight="1"/>
    <row r="38" spans="1:12" ht="27.75" customHeight="1"/>
    <row r="39" spans="1:12" ht="27.75" customHeight="1"/>
    <row r="40" spans="1:12" ht="27.75" customHeight="1"/>
    <row r="41" spans="1:12" ht="27.75" customHeight="1"/>
    <row r="42" spans="1:12" ht="27.75" customHeight="1"/>
    <row r="43" spans="1:12" ht="27.75" customHeight="1"/>
    <row r="44" spans="1:12" ht="27.75" customHeight="1"/>
    <row r="45" spans="1:12" ht="27.75" customHeight="1"/>
    <row r="46" spans="1:12" ht="27.75" customHeight="1"/>
    <row r="47" spans="1:12" ht="27.75" customHeight="1"/>
    <row r="48" spans="1:12" ht="33" customHeight="1"/>
    <row r="49" spans="2:10" ht="27.75" customHeight="1"/>
    <row r="50" spans="2:10" ht="27.75" customHeight="1"/>
    <row r="51" spans="2:10" ht="27.75" customHeight="1"/>
    <row r="52" spans="2:10" ht="27.75" customHeight="1"/>
    <row r="53" spans="2:10" ht="24" customHeight="1"/>
    <row r="54" spans="2:10" ht="15.75">
      <c r="B54" s="26"/>
      <c r="C54" s="26"/>
      <c r="D54" s="26"/>
      <c r="E54" s="26"/>
      <c r="F54" s="26"/>
      <c r="G54" s="26"/>
      <c r="H54" s="26"/>
      <c r="I54" s="26"/>
      <c r="J54" s="26"/>
    </row>
    <row r="55" spans="2:10" ht="16.5">
      <c r="I55" s="153"/>
      <c r="J55" s="153"/>
    </row>
    <row r="57" spans="2:10">
      <c r="J57" s="32"/>
    </row>
  </sheetData>
  <mergeCells count="39">
    <mergeCell ref="G21:M21"/>
    <mergeCell ref="N21:O21"/>
    <mergeCell ref="N16:O16"/>
    <mergeCell ref="H17:M17"/>
    <mergeCell ref="N17:O17"/>
    <mergeCell ref="N19:O19"/>
    <mergeCell ref="H16:M16"/>
    <mergeCell ref="H7:M7"/>
    <mergeCell ref="N7:O7"/>
    <mergeCell ref="H11:M11"/>
    <mergeCell ref="N11:O11"/>
    <mergeCell ref="D34:E34"/>
    <mergeCell ref="H18:M18"/>
    <mergeCell ref="N18:O18"/>
    <mergeCell ref="H14:M14"/>
    <mergeCell ref="N14:O14"/>
    <mergeCell ref="H15:M15"/>
    <mergeCell ref="N15:O15"/>
    <mergeCell ref="H19:M19"/>
    <mergeCell ref="H13:M13"/>
    <mergeCell ref="N13:O13"/>
    <mergeCell ref="H20:M20"/>
    <mergeCell ref="N20:O20"/>
    <mergeCell ref="H8:M8"/>
    <mergeCell ref="N8:O8"/>
    <mergeCell ref="I55:J55"/>
    <mergeCell ref="A1:J1"/>
    <mergeCell ref="B3:D3"/>
    <mergeCell ref="I3:O3"/>
    <mergeCell ref="H5:M5"/>
    <mergeCell ref="N5:O5"/>
    <mergeCell ref="H12:M12"/>
    <mergeCell ref="N12:O12"/>
    <mergeCell ref="H10:M10"/>
    <mergeCell ref="N10:O10"/>
    <mergeCell ref="H6:M6"/>
    <mergeCell ref="H9:M9"/>
    <mergeCell ref="N9:O9"/>
    <mergeCell ref="N6:O6"/>
  </mergeCells>
  <phoneticPr fontId="34" type="noConversion"/>
  <pageMargins left="0.75" right="0.75" top="1" bottom="1" header="0.5" footer="0.5"/>
  <pageSetup paperSize="9" scale="6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W51"/>
  <sheetViews>
    <sheetView tabSelected="1" view="pageBreakPreview" zoomScale="60" workbookViewId="0">
      <selection activeCell="V8" sqref="V8"/>
    </sheetView>
  </sheetViews>
  <sheetFormatPr defaultRowHeight="12.75"/>
  <cols>
    <col min="1" max="1" width="10.85546875" customWidth="1"/>
    <col min="2" max="2" width="22.140625" customWidth="1"/>
    <col min="3" max="3" width="17.85546875" customWidth="1"/>
    <col min="4" max="4" width="21" customWidth="1"/>
    <col min="5" max="5" width="10.5703125" bestFit="1" customWidth="1"/>
    <col min="6" max="6" width="13.7109375" customWidth="1"/>
    <col min="7" max="7" width="12.140625" customWidth="1"/>
    <col min="8" max="8" width="15.7109375" customWidth="1"/>
    <col min="9" max="9" width="18.140625" customWidth="1"/>
    <col min="10" max="10" width="9.28515625" hidden="1" customWidth="1"/>
    <col min="11" max="11" width="0.140625" hidden="1" customWidth="1"/>
    <col min="13" max="13" width="20" customWidth="1"/>
    <col min="14" max="14" width="9.5703125" customWidth="1"/>
    <col min="15" max="15" width="19.42578125" hidden="1" customWidth="1"/>
    <col min="16" max="16" width="12.42578125" customWidth="1"/>
    <col min="17" max="17" width="15.42578125" customWidth="1"/>
  </cols>
  <sheetData>
    <row r="1" spans="1:23" ht="20.25">
      <c r="A1" s="154" t="s">
        <v>96</v>
      </c>
      <c r="B1" s="155"/>
      <c r="C1" s="155"/>
      <c r="D1" s="155"/>
      <c r="E1" s="155"/>
      <c r="F1" s="155"/>
      <c r="G1" s="155"/>
      <c r="H1" s="155"/>
      <c r="I1" s="155"/>
      <c r="J1" s="155"/>
      <c r="K1" s="3"/>
      <c r="L1" s="3"/>
      <c r="M1" s="3"/>
      <c r="N1" s="3"/>
      <c r="O1" s="3"/>
      <c r="P1" s="4"/>
      <c r="Q1" s="4"/>
    </row>
    <row r="2" spans="1:23" ht="30">
      <c r="A2" s="196"/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</row>
    <row r="3" spans="1:23" ht="30.75" thickBot="1">
      <c r="A3" s="5"/>
      <c r="B3" s="196" t="s">
        <v>11</v>
      </c>
      <c r="C3" s="196"/>
      <c r="D3" s="196"/>
      <c r="E3" s="196"/>
      <c r="F3" s="196"/>
      <c r="G3" s="196"/>
      <c r="H3" s="196"/>
      <c r="I3" s="6" t="s">
        <v>18</v>
      </c>
      <c r="J3" s="5"/>
      <c r="K3" s="5"/>
      <c r="L3" s="53"/>
      <c r="M3" s="16"/>
      <c r="N3" s="2"/>
      <c r="O3" s="2"/>
      <c r="P3" s="2"/>
      <c r="Q3" s="2"/>
      <c r="R3" s="204"/>
      <c r="S3" s="19"/>
      <c r="T3" s="2"/>
      <c r="U3" s="2"/>
      <c r="V3" s="2"/>
      <c r="W3" s="2"/>
    </row>
    <row r="4" spans="1:23" ht="45">
      <c r="A4" s="4"/>
      <c r="B4" s="131" t="s">
        <v>61</v>
      </c>
      <c r="C4" s="132" t="s">
        <v>73</v>
      </c>
      <c r="D4" s="9" t="s">
        <v>62</v>
      </c>
      <c r="E4" s="197" t="s">
        <v>63</v>
      </c>
      <c r="F4" s="198"/>
      <c r="G4" s="199"/>
      <c r="H4" s="200"/>
      <c r="I4" s="10" t="s">
        <v>10</v>
      </c>
      <c r="J4" s="4"/>
      <c r="K4" s="4"/>
      <c r="L4" s="54"/>
      <c r="M4" s="16"/>
      <c r="N4" s="2"/>
      <c r="O4" s="2"/>
      <c r="P4" s="2"/>
      <c r="Q4" s="2"/>
      <c r="R4" s="204"/>
      <c r="S4" s="19"/>
      <c r="T4" s="2"/>
      <c r="U4" s="2"/>
      <c r="V4" s="2"/>
      <c r="W4" s="2"/>
    </row>
    <row r="5" spans="1:23" ht="33.75">
      <c r="A5" s="4"/>
      <c r="B5" s="7"/>
      <c r="C5" s="8"/>
      <c r="D5" s="11"/>
      <c r="E5" s="12" t="s">
        <v>64</v>
      </c>
      <c r="F5" s="13" t="s">
        <v>81</v>
      </c>
      <c r="G5" s="13" t="s">
        <v>80</v>
      </c>
      <c r="H5" s="14" t="s">
        <v>10</v>
      </c>
      <c r="I5" s="15"/>
      <c r="J5" s="4"/>
      <c r="K5" s="4"/>
      <c r="L5" s="54"/>
      <c r="M5" s="16"/>
      <c r="R5" s="147"/>
    </row>
    <row r="6" spans="1:23" ht="15.75">
      <c r="A6" s="4">
        <v>1</v>
      </c>
      <c r="B6" s="61" t="s">
        <v>21</v>
      </c>
      <c r="C6" s="34">
        <v>1028</v>
      </c>
      <c r="D6" s="62">
        <v>0</v>
      </c>
      <c r="E6" s="63">
        <v>0</v>
      </c>
      <c r="F6" s="64">
        <v>0</v>
      </c>
      <c r="G6" s="64">
        <v>0</v>
      </c>
      <c r="H6" s="65">
        <v>0</v>
      </c>
      <c r="I6" s="66">
        <v>0</v>
      </c>
      <c r="J6" s="4"/>
      <c r="K6" s="4"/>
      <c r="L6" s="54"/>
      <c r="M6" s="16"/>
    </row>
    <row r="7" spans="1:23" ht="15.75">
      <c r="A7" s="4">
        <v>2</v>
      </c>
      <c r="B7" s="61" t="s">
        <v>22</v>
      </c>
      <c r="C7" s="34">
        <v>435</v>
      </c>
      <c r="D7" s="67">
        <v>121800</v>
      </c>
      <c r="E7" s="68">
        <v>130</v>
      </c>
      <c r="F7" s="69">
        <f>E7*248.366667</f>
        <v>32287.666710000001</v>
      </c>
      <c r="G7" s="69">
        <f>E7*35.867435</f>
        <v>4662.7665500000003</v>
      </c>
      <c r="H7" s="70">
        <f>F7+G7</f>
        <v>36950.433260000005</v>
      </c>
      <c r="I7" s="71">
        <f>H7+D7</f>
        <v>158750.43326000002</v>
      </c>
      <c r="J7" s="4"/>
      <c r="K7" s="4"/>
      <c r="L7" s="54"/>
      <c r="M7" s="16"/>
    </row>
    <row r="8" spans="1:23" ht="15.75">
      <c r="A8" s="4">
        <v>3</v>
      </c>
      <c r="B8" s="61" t="s">
        <v>23</v>
      </c>
      <c r="C8" s="34">
        <v>13508</v>
      </c>
      <c r="D8" s="67">
        <v>3782240</v>
      </c>
      <c r="E8" s="68">
        <v>6050</v>
      </c>
      <c r="F8" s="69">
        <f t="shared" ref="F8:F29" si="0">E8*248.366667</f>
        <v>1502618.3353500001</v>
      </c>
      <c r="G8" s="69">
        <f t="shared" ref="G8:G28" si="1">E8*35.867435</f>
        <v>216997.98175000001</v>
      </c>
      <c r="H8" s="70">
        <f t="shared" ref="H8:H29" si="2">F8+G8</f>
        <v>1719616.3171000001</v>
      </c>
      <c r="I8" s="71">
        <f t="shared" ref="I8:I29" si="3">H8+D8</f>
        <v>5501856.3170999996</v>
      </c>
      <c r="J8" s="4"/>
      <c r="K8" s="4"/>
      <c r="L8" s="54"/>
      <c r="M8" s="16"/>
    </row>
    <row r="9" spans="1:23" ht="15.75">
      <c r="A9" s="4">
        <v>4</v>
      </c>
      <c r="B9" s="61" t="s">
        <v>24</v>
      </c>
      <c r="C9" s="34">
        <v>434</v>
      </c>
      <c r="D9" s="67">
        <v>121520</v>
      </c>
      <c r="E9" s="68">
        <v>150</v>
      </c>
      <c r="F9" s="69">
        <f t="shared" si="0"/>
        <v>37255.000050000002</v>
      </c>
      <c r="G9" s="72"/>
      <c r="H9" s="70">
        <f t="shared" si="2"/>
        <v>37255.000050000002</v>
      </c>
      <c r="I9" s="71">
        <f t="shared" si="3"/>
        <v>158775.00005</v>
      </c>
      <c r="J9" s="4"/>
      <c r="K9" s="4"/>
      <c r="L9" s="54"/>
      <c r="M9" s="16"/>
    </row>
    <row r="10" spans="1:23" ht="15.75">
      <c r="A10" s="4">
        <v>5</v>
      </c>
      <c r="B10" s="61" t="s">
        <v>25</v>
      </c>
      <c r="C10" s="34">
        <v>936</v>
      </c>
      <c r="D10" s="67">
        <v>262080</v>
      </c>
      <c r="E10" s="68">
        <v>380</v>
      </c>
      <c r="F10" s="69">
        <f t="shared" si="0"/>
        <v>94379.333460000009</v>
      </c>
      <c r="G10" s="69">
        <f t="shared" si="1"/>
        <v>13629.6253</v>
      </c>
      <c r="H10" s="70">
        <f t="shared" si="2"/>
        <v>108008.95876000001</v>
      </c>
      <c r="I10" s="71">
        <f t="shared" si="3"/>
        <v>370088.95876000001</v>
      </c>
      <c r="J10" s="4"/>
      <c r="K10" s="4"/>
      <c r="L10" s="54"/>
      <c r="M10" s="16"/>
    </row>
    <row r="11" spans="1:23" ht="15.75">
      <c r="A11" s="4">
        <v>6</v>
      </c>
      <c r="B11" s="61" t="s">
        <v>30</v>
      </c>
      <c r="C11" s="34"/>
      <c r="D11" s="62">
        <v>0</v>
      </c>
      <c r="E11" s="63">
        <v>0</v>
      </c>
      <c r="F11" s="72">
        <f t="shared" si="0"/>
        <v>0</v>
      </c>
      <c r="G11" s="72">
        <f t="shared" si="1"/>
        <v>0</v>
      </c>
      <c r="H11" s="73">
        <f t="shared" si="2"/>
        <v>0</v>
      </c>
      <c r="I11" s="74">
        <f t="shared" si="3"/>
        <v>0</v>
      </c>
      <c r="J11" s="4"/>
      <c r="K11" s="4"/>
      <c r="L11" s="54"/>
      <c r="M11" s="16"/>
    </row>
    <row r="12" spans="1:23" ht="15.75">
      <c r="A12" s="4">
        <v>7</v>
      </c>
      <c r="B12" s="61" t="s">
        <v>32</v>
      </c>
      <c r="C12" s="34">
        <v>184</v>
      </c>
      <c r="D12" s="67">
        <v>51520</v>
      </c>
      <c r="E12" s="68">
        <v>90</v>
      </c>
      <c r="F12" s="69">
        <f t="shared" si="0"/>
        <v>22353.000029999999</v>
      </c>
      <c r="G12" s="69">
        <f t="shared" si="1"/>
        <v>3228.0691500000003</v>
      </c>
      <c r="H12" s="70">
        <f t="shared" si="2"/>
        <v>25581.069179999999</v>
      </c>
      <c r="I12" s="71">
        <f t="shared" si="3"/>
        <v>77101.069179999991</v>
      </c>
      <c r="J12" s="4"/>
      <c r="K12" s="4"/>
      <c r="L12" s="54"/>
      <c r="M12" s="16"/>
    </row>
    <row r="13" spans="1:23" ht="15.75">
      <c r="A13" s="4">
        <v>8</v>
      </c>
      <c r="B13" s="61" t="s">
        <v>33</v>
      </c>
      <c r="C13" s="34">
        <v>665</v>
      </c>
      <c r="D13" s="62">
        <v>0</v>
      </c>
      <c r="E13" s="63">
        <v>0</v>
      </c>
      <c r="F13" s="72">
        <f t="shared" si="0"/>
        <v>0</v>
      </c>
      <c r="G13" s="72">
        <f t="shared" si="1"/>
        <v>0</v>
      </c>
      <c r="H13" s="73">
        <f t="shared" si="2"/>
        <v>0</v>
      </c>
      <c r="I13" s="74">
        <f t="shared" si="3"/>
        <v>0</v>
      </c>
      <c r="J13" s="4"/>
      <c r="K13" s="4"/>
      <c r="L13" s="54"/>
      <c r="M13" s="16"/>
    </row>
    <row r="14" spans="1:23" ht="15.75">
      <c r="A14" s="4">
        <v>9</v>
      </c>
      <c r="B14" s="61" t="s">
        <v>34</v>
      </c>
      <c r="C14" s="34">
        <v>510</v>
      </c>
      <c r="D14" s="67">
        <v>142800</v>
      </c>
      <c r="E14" s="68">
        <v>210</v>
      </c>
      <c r="F14" s="69">
        <f t="shared" si="0"/>
        <v>52157.000070000002</v>
      </c>
      <c r="G14" s="69">
        <f t="shared" si="1"/>
        <v>7532.1613500000003</v>
      </c>
      <c r="H14" s="70">
        <f t="shared" si="2"/>
        <v>59689.161420000004</v>
      </c>
      <c r="I14" s="71">
        <f t="shared" si="3"/>
        <v>202489.16142000002</v>
      </c>
      <c r="J14" s="4"/>
      <c r="K14" s="4"/>
      <c r="L14" s="54"/>
      <c r="M14" s="16"/>
    </row>
    <row r="15" spans="1:23" ht="15.75">
      <c r="A15" s="4">
        <v>10</v>
      </c>
      <c r="B15" s="61" t="s">
        <v>36</v>
      </c>
      <c r="C15" s="34">
        <v>1740</v>
      </c>
      <c r="D15" s="62">
        <v>0</v>
      </c>
      <c r="E15" s="63">
        <v>0</v>
      </c>
      <c r="F15" s="72">
        <f t="shared" si="0"/>
        <v>0</v>
      </c>
      <c r="G15" s="72">
        <f t="shared" si="1"/>
        <v>0</v>
      </c>
      <c r="H15" s="73">
        <f t="shared" si="2"/>
        <v>0</v>
      </c>
      <c r="I15" s="74">
        <f t="shared" si="3"/>
        <v>0</v>
      </c>
      <c r="J15" s="4"/>
      <c r="K15" s="4"/>
      <c r="L15" s="54"/>
      <c r="M15" s="50"/>
      <c r="N15" s="37"/>
      <c r="O15" s="55"/>
    </row>
    <row r="16" spans="1:23" ht="15.75">
      <c r="A16" s="4">
        <v>11</v>
      </c>
      <c r="B16" s="61" t="s">
        <v>37</v>
      </c>
      <c r="C16" s="34"/>
      <c r="D16" s="62">
        <v>0</v>
      </c>
      <c r="E16" s="63">
        <v>0</v>
      </c>
      <c r="F16" s="72">
        <f t="shared" si="0"/>
        <v>0</v>
      </c>
      <c r="G16" s="72">
        <f t="shared" si="1"/>
        <v>0</v>
      </c>
      <c r="H16" s="73">
        <f t="shared" si="2"/>
        <v>0</v>
      </c>
      <c r="I16" s="74">
        <f t="shared" si="3"/>
        <v>0</v>
      </c>
      <c r="J16" s="4"/>
      <c r="K16" s="4"/>
      <c r="L16" s="54"/>
      <c r="M16" s="50"/>
      <c r="N16" s="37"/>
      <c r="O16" s="55"/>
      <c r="P16" s="56"/>
      <c r="Q16" s="58"/>
    </row>
    <row r="17" spans="1:17" ht="15.75">
      <c r="A17" s="4">
        <v>12</v>
      </c>
      <c r="B17" s="61" t="s">
        <v>39</v>
      </c>
      <c r="C17" s="34">
        <v>728</v>
      </c>
      <c r="D17" s="67">
        <v>203840</v>
      </c>
      <c r="E17" s="68">
        <v>320</v>
      </c>
      <c r="F17" s="69">
        <f t="shared" si="0"/>
        <v>79477.333440000002</v>
      </c>
      <c r="G17" s="69">
        <f t="shared" si="1"/>
        <v>11477.5792</v>
      </c>
      <c r="H17" s="70">
        <f t="shared" si="2"/>
        <v>90954.912639999995</v>
      </c>
      <c r="I17" s="71">
        <f t="shared" si="3"/>
        <v>294794.91264</v>
      </c>
      <c r="J17" s="4"/>
      <c r="K17" s="16"/>
      <c r="L17" s="54"/>
      <c r="M17" s="50"/>
      <c r="N17" s="37"/>
      <c r="O17" s="57"/>
      <c r="P17" s="58"/>
      <c r="Q17" s="58"/>
    </row>
    <row r="18" spans="1:17" ht="15.75">
      <c r="A18" s="4">
        <v>13</v>
      </c>
      <c r="B18" s="61" t="s">
        <v>41</v>
      </c>
      <c r="C18" s="34">
        <v>343</v>
      </c>
      <c r="D18" s="67">
        <v>96040</v>
      </c>
      <c r="E18" s="68">
        <v>150</v>
      </c>
      <c r="F18" s="69">
        <f t="shared" si="0"/>
        <v>37255.000050000002</v>
      </c>
      <c r="G18" s="72"/>
      <c r="H18" s="70">
        <f t="shared" si="2"/>
        <v>37255.000050000002</v>
      </c>
      <c r="I18" s="71">
        <f t="shared" si="3"/>
        <v>133295.00005</v>
      </c>
      <c r="J18" s="4"/>
      <c r="K18" s="16"/>
      <c r="L18" s="54"/>
      <c r="M18" s="50"/>
      <c r="N18" s="37"/>
      <c r="O18" s="57"/>
      <c r="P18" s="58"/>
      <c r="Q18" s="58"/>
    </row>
    <row r="19" spans="1:17" ht="15.75">
      <c r="A19" s="4">
        <v>14</v>
      </c>
      <c r="B19" s="61" t="s">
        <v>43</v>
      </c>
      <c r="C19" s="34">
        <v>441</v>
      </c>
      <c r="D19" s="67">
        <v>123480</v>
      </c>
      <c r="E19" s="68">
        <v>160</v>
      </c>
      <c r="F19" s="69">
        <f t="shared" si="0"/>
        <v>39738.666720000001</v>
      </c>
      <c r="G19" s="69">
        <f t="shared" si="1"/>
        <v>5738.7896000000001</v>
      </c>
      <c r="H19" s="70">
        <f t="shared" si="2"/>
        <v>45477.456319999998</v>
      </c>
      <c r="I19" s="71">
        <f t="shared" si="3"/>
        <v>168957.45632</v>
      </c>
      <c r="J19" s="4"/>
      <c r="K19" s="16"/>
      <c r="L19" s="54"/>
      <c r="M19" s="50"/>
      <c r="N19" s="37"/>
      <c r="O19" s="57"/>
      <c r="P19" s="58"/>
      <c r="Q19" s="58"/>
    </row>
    <row r="20" spans="1:17" ht="15.75">
      <c r="A20" s="4">
        <v>15</v>
      </c>
      <c r="B20" s="61" t="s">
        <v>45</v>
      </c>
      <c r="C20" s="34">
        <v>569</v>
      </c>
      <c r="D20" s="67">
        <v>159320</v>
      </c>
      <c r="E20" s="68">
        <v>300</v>
      </c>
      <c r="F20" s="69">
        <f t="shared" si="0"/>
        <v>74510.000100000005</v>
      </c>
      <c r="G20" s="69">
        <f t="shared" si="1"/>
        <v>10760.2305</v>
      </c>
      <c r="H20" s="70">
        <f t="shared" si="2"/>
        <v>85270.23060000001</v>
      </c>
      <c r="I20" s="71">
        <f t="shared" si="3"/>
        <v>244590.23060000001</v>
      </c>
      <c r="J20" s="4"/>
      <c r="K20" s="16"/>
      <c r="L20" s="54"/>
      <c r="M20" s="50"/>
      <c r="N20" s="37"/>
      <c r="O20" s="57"/>
      <c r="P20" s="58"/>
      <c r="Q20" s="58"/>
    </row>
    <row r="21" spans="1:17" ht="15.75">
      <c r="A21" s="4">
        <v>16</v>
      </c>
      <c r="B21" s="61" t="s">
        <v>47</v>
      </c>
      <c r="C21" s="34">
        <v>767</v>
      </c>
      <c r="D21" s="67">
        <v>214760</v>
      </c>
      <c r="E21" s="68">
        <v>310</v>
      </c>
      <c r="F21" s="69">
        <f t="shared" si="0"/>
        <v>76993.666769999996</v>
      </c>
      <c r="G21" s="69">
        <f t="shared" si="1"/>
        <v>11118.904850000001</v>
      </c>
      <c r="H21" s="70">
        <f t="shared" si="2"/>
        <v>88112.571620000002</v>
      </c>
      <c r="I21" s="71">
        <f t="shared" si="3"/>
        <v>302872.57162</v>
      </c>
      <c r="J21" s="4"/>
      <c r="K21" s="16"/>
      <c r="L21" s="54"/>
      <c r="M21" s="50"/>
      <c r="N21" s="37"/>
      <c r="O21" s="57"/>
      <c r="P21" s="58"/>
      <c r="Q21" s="58"/>
    </row>
    <row r="22" spans="1:17" ht="15.75">
      <c r="A22" s="4">
        <v>17</v>
      </c>
      <c r="B22" s="61" t="s">
        <v>49</v>
      </c>
      <c r="C22" s="34">
        <v>346</v>
      </c>
      <c r="D22" s="67">
        <v>96880</v>
      </c>
      <c r="E22" s="63">
        <v>0</v>
      </c>
      <c r="F22" s="72">
        <f t="shared" si="0"/>
        <v>0</v>
      </c>
      <c r="G22" s="72">
        <f t="shared" si="1"/>
        <v>0</v>
      </c>
      <c r="H22" s="73">
        <f t="shared" si="2"/>
        <v>0</v>
      </c>
      <c r="I22" s="71">
        <f t="shared" si="3"/>
        <v>96880</v>
      </c>
      <c r="J22" s="4"/>
      <c r="K22" s="16"/>
      <c r="L22" s="54"/>
      <c r="M22" s="50"/>
      <c r="N22" s="37"/>
      <c r="O22" s="57"/>
      <c r="P22" s="56"/>
      <c r="Q22" s="58"/>
    </row>
    <row r="23" spans="1:17" ht="15.75">
      <c r="A23" s="4">
        <v>18</v>
      </c>
      <c r="B23" s="61" t="s">
        <v>51</v>
      </c>
      <c r="C23" s="34">
        <v>399</v>
      </c>
      <c r="D23" s="62">
        <v>0</v>
      </c>
      <c r="E23" s="63">
        <v>0</v>
      </c>
      <c r="F23" s="72">
        <f t="shared" si="0"/>
        <v>0</v>
      </c>
      <c r="G23" s="72">
        <f t="shared" si="1"/>
        <v>0</v>
      </c>
      <c r="H23" s="73">
        <f t="shared" si="2"/>
        <v>0</v>
      </c>
      <c r="I23" s="74">
        <f t="shared" si="3"/>
        <v>0</v>
      </c>
      <c r="J23" s="4"/>
      <c r="K23" s="16"/>
      <c r="L23" s="54"/>
      <c r="M23" s="50"/>
      <c r="N23" s="37"/>
      <c r="O23" s="55"/>
      <c r="P23" s="56"/>
      <c r="Q23" s="58"/>
    </row>
    <row r="24" spans="1:17" ht="15.75">
      <c r="A24" s="4">
        <v>19</v>
      </c>
      <c r="B24" s="61" t="s">
        <v>53</v>
      </c>
      <c r="C24" s="34"/>
      <c r="D24" s="62">
        <v>0</v>
      </c>
      <c r="E24" s="63">
        <v>0</v>
      </c>
      <c r="F24" s="72">
        <f t="shared" si="0"/>
        <v>0</v>
      </c>
      <c r="G24" s="72">
        <f t="shared" si="1"/>
        <v>0</v>
      </c>
      <c r="H24" s="73">
        <f t="shared" si="2"/>
        <v>0</v>
      </c>
      <c r="I24" s="74">
        <f t="shared" si="3"/>
        <v>0</v>
      </c>
      <c r="J24" s="4"/>
      <c r="K24" s="16"/>
      <c r="L24" s="54"/>
      <c r="M24" s="50"/>
      <c r="N24" s="37"/>
      <c r="O24" s="55"/>
      <c r="P24" s="56"/>
      <c r="Q24" s="58"/>
    </row>
    <row r="25" spans="1:17" ht="15.75">
      <c r="A25" s="4">
        <v>20</v>
      </c>
      <c r="B25" s="61" t="s">
        <v>54</v>
      </c>
      <c r="C25" s="34">
        <v>2369</v>
      </c>
      <c r="D25" s="67">
        <v>663320</v>
      </c>
      <c r="E25" s="68">
        <v>920</v>
      </c>
      <c r="F25" s="69">
        <f t="shared" si="0"/>
        <v>228497.33364</v>
      </c>
      <c r="G25" s="72"/>
      <c r="H25" s="70">
        <f t="shared" si="2"/>
        <v>228497.33364</v>
      </c>
      <c r="I25" s="71">
        <f t="shared" si="3"/>
        <v>891817.33363999997</v>
      </c>
      <c r="J25" s="4"/>
      <c r="K25" s="16"/>
      <c r="L25" s="54"/>
      <c r="M25" s="50"/>
      <c r="N25" s="37"/>
      <c r="O25" s="57"/>
      <c r="P25" s="58"/>
      <c r="Q25" s="58"/>
    </row>
    <row r="26" spans="1:17" ht="15.75">
      <c r="A26" s="4">
        <v>21</v>
      </c>
      <c r="B26" s="61" t="s">
        <v>55</v>
      </c>
      <c r="C26" s="34">
        <v>162</v>
      </c>
      <c r="D26" s="62">
        <v>0</v>
      </c>
      <c r="E26" s="75">
        <v>90</v>
      </c>
      <c r="F26" s="69">
        <f t="shared" si="0"/>
        <v>22353.000029999999</v>
      </c>
      <c r="G26" s="69">
        <f t="shared" si="1"/>
        <v>3228.0691500000003</v>
      </c>
      <c r="H26" s="70">
        <f t="shared" si="2"/>
        <v>25581.069179999999</v>
      </c>
      <c r="I26" s="71">
        <f t="shared" si="3"/>
        <v>25581.069179999999</v>
      </c>
      <c r="J26" s="4"/>
      <c r="K26" s="16"/>
      <c r="L26" s="54"/>
      <c r="M26" s="50"/>
      <c r="N26" s="37"/>
      <c r="O26" s="55"/>
      <c r="P26" s="56"/>
      <c r="Q26" s="58"/>
    </row>
    <row r="27" spans="1:17" ht="15.75">
      <c r="A27" s="4">
        <v>22</v>
      </c>
      <c r="B27" s="61" t="s">
        <v>56</v>
      </c>
      <c r="C27" s="34">
        <v>1409</v>
      </c>
      <c r="D27" s="67">
        <v>394520</v>
      </c>
      <c r="E27" s="68">
        <v>540</v>
      </c>
      <c r="F27" s="69">
        <f t="shared" si="0"/>
        <v>134118.00018</v>
      </c>
      <c r="G27" s="69">
        <f t="shared" si="1"/>
        <v>19368.4149</v>
      </c>
      <c r="H27" s="70">
        <f t="shared" si="2"/>
        <v>153486.41508000001</v>
      </c>
      <c r="I27" s="71">
        <f t="shared" si="3"/>
        <v>548006.41507999995</v>
      </c>
      <c r="J27" s="4"/>
      <c r="K27" s="16"/>
      <c r="L27" s="54"/>
      <c r="M27" s="50"/>
      <c r="N27" s="37"/>
      <c r="O27" s="57"/>
      <c r="P27" s="58"/>
      <c r="Q27" s="58"/>
    </row>
    <row r="28" spans="1:17" ht="15.75">
      <c r="A28" s="4">
        <v>23</v>
      </c>
      <c r="B28" s="61" t="s">
        <v>57</v>
      </c>
      <c r="C28" s="34">
        <v>854</v>
      </c>
      <c r="D28" s="67">
        <v>239120</v>
      </c>
      <c r="E28" s="68">
        <v>470</v>
      </c>
      <c r="F28" s="69">
        <f t="shared" si="0"/>
        <v>116732.33349</v>
      </c>
      <c r="G28" s="69">
        <f t="shared" si="1"/>
        <v>16857.694449999999</v>
      </c>
      <c r="H28" s="70">
        <f t="shared" si="2"/>
        <v>133590.02794</v>
      </c>
      <c r="I28" s="71">
        <f t="shared" si="3"/>
        <v>372710.02794</v>
      </c>
      <c r="J28" s="4"/>
      <c r="K28" s="16"/>
      <c r="L28" s="54"/>
      <c r="M28" s="50"/>
      <c r="N28" s="37"/>
      <c r="O28" s="57"/>
      <c r="P28" s="58"/>
      <c r="Q28" s="58"/>
    </row>
    <row r="29" spans="1:17" ht="15.75">
      <c r="A29" s="4">
        <v>24</v>
      </c>
      <c r="B29" s="61" t="s">
        <v>58</v>
      </c>
      <c r="C29" s="34">
        <v>304</v>
      </c>
      <c r="D29" s="67">
        <v>85120</v>
      </c>
      <c r="E29" s="68">
        <v>140</v>
      </c>
      <c r="F29" s="69">
        <f t="shared" si="0"/>
        <v>34771.333380000004</v>
      </c>
      <c r="G29" s="72"/>
      <c r="H29" s="70">
        <f t="shared" si="2"/>
        <v>34771.333380000004</v>
      </c>
      <c r="I29" s="71">
        <f t="shared" si="3"/>
        <v>119891.33338</v>
      </c>
      <c r="J29" s="4"/>
      <c r="K29" s="16"/>
      <c r="L29" s="54"/>
      <c r="M29" s="50"/>
      <c r="N29" s="37"/>
      <c r="O29" s="57"/>
      <c r="P29" s="58"/>
      <c r="Q29" s="58"/>
    </row>
    <row r="30" spans="1:17" ht="15.75">
      <c r="A30" s="4">
        <v>25</v>
      </c>
      <c r="B30" s="61" t="s">
        <v>59</v>
      </c>
      <c r="C30" s="35"/>
      <c r="D30" s="62">
        <v>0</v>
      </c>
      <c r="E30" s="63">
        <v>0</v>
      </c>
      <c r="F30" s="64">
        <v>0</v>
      </c>
      <c r="G30" s="64">
        <v>0</v>
      </c>
      <c r="H30" s="73">
        <v>0</v>
      </c>
      <c r="I30" s="74">
        <v>0</v>
      </c>
      <c r="J30" s="4"/>
      <c r="K30" s="16"/>
      <c r="L30" s="54"/>
      <c r="M30" s="50"/>
      <c r="N30" s="37"/>
      <c r="O30" s="55"/>
      <c r="P30" s="56"/>
      <c r="Q30" s="56"/>
    </row>
    <row r="31" spans="1:17" ht="16.5" thickBot="1">
      <c r="A31" s="16"/>
      <c r="B31" s="133" t="s">
        <v>65</v>
      </c>
      <c r="C31" s="134"/>
      <c r="D31" s="135">
        <v>0</v>
      </c>
      <c r="E31" s="136">
        <v>0</v>
      </c>
      <c r="F31" s="137">
        <v>0</v>
      </c>
      <c r="G31" s="138">
        <v>0</v>
      </c>
      <c r="H31" s="139">
        <v>134120</v>
      </c>
      <c r="I31" s="140">
        <v>134120</v>
      </c>
      <c r="J31" s="4"/>
      <c r="K31" s="16"/>
      <c r="L31" s="59"/>
      <c r="M31" s="50"/>
      <c r="N31" s="51"/>
      <c r="O31" s="55"/>
      <c r="P31" s="56"/>
      <c r="Q31" s="58"/>
    </row>
    <row r="32" spans="1:17" ht="16.5" thickBot="1">
      <c r="A32" s="16"/>
      <c r="B32" s="141" t="s">
        <v>10</v>
      </c>
      <c r="C32" s="142">
        <f>SUM(C6:C31)</f>
        <v>28131</v>
      </c>
      <c r="D32" s="76">
        <f>SUM(D6:D31)</f>
        <v>6758360</v>
      </c>
      <c r="E32" s="77">
        <v>10410</v>
      </c>
      <c r="F32" s="78">
        <f>SUM(F6:F31)</f>
        <v>2585497.0034700008</v>
      </c>
      <c r="G32" s="78">
        <f>SUM(G6:G31)</f>
        <v>324600.28674999997</v>
      </c>
      <c r="H32" s="79">
        <f>SUM(H6:H31)</f>
        <v>3044217.2902200003</v>
      </c>
      <c r="I32" s="80">
        <f>SUM(I6:I31)</f>
        <v>9802577.2902199998</v>
      </c>
      <c r="J32" s="17"/>
      <c r="K32" s="16"/>
      <c r="L32" s="59"/>
      <c r="M32" s="52"/>
      <c r="N32" s="52"/>
      <c r="O32" s="60"/>
      <c r="P32" s="60"/>
      <c r="Q32" s="60"/>
    </row>
    <row r="33" spans="1:17" ht="15">
      <c r="A33" s="16"/>
      <c r="B33" s="4"/>
      <c r="C33" s="4"/>
      <c r="D33" s="4"/>
      <c r="E33" s="4"/>
      <c r="F33" s="4"/>
      <c r="G33" s="4"/>
      <c r="H33" s="4"/>
      <c r="I33" s="18"/>
      <c r="J33" s="4"/>
      <c r="K33" s="4"/>
      <c r="L33" s="54"/>
      <c r="M33" s="54"/>
      <c r="N33" s="59"/>
      <c r="O33" s="59"/>
      <c r="P33" s="59"/>
      <c r="Q33" s="59"/>
    </row>
    <row r="34" spans="1:17" ht="15">
      <c r="A34" s="16"/>
      <c r="B34" s="4"/>
      <c r="C34" s="4"/>
      <c r="D34" s="4"/>
      <c r="E34" s="4"/>
      <c r="F34" s="17"/>
      <c r="G34" s="4"/>
      <c r="H34" s="4"/>
      <c r="I34" s="18"/>
      <c r="J34" s="4"/>
      <c r="K34" s="4"/>
      <c r="L34" s="4"/>
      <c r="M34" s="4"/>
      <c r="N34" s="16"/>
      <c r="O34" s="16"/>
      <c r="P34" s="16"/>
      <c r="Q34" s="16"/>
    </row>
    <row r="35" spans="1:17" ht="15">
      <c r="A35" s="16"/>
      <c r="F35" s="20"/>
      <c r="N35" s="16"/>
      <c r="O35" s="16"/>
      <c r="P35" s="16"/>
      <c r="Q35" s="49"/>
    </row>
    <row r="36" spans="1:17" ht="15">
      <c r="A36" s="16"/>
      <c r="F36" s="20"/>
      <c r="N36" s="16"/>
      <c r="O36" s="16"/>
      <c r="P36" s="16"/>
      <c r="Q36" s="49"/>
    </row>
    <row r="37" spans="1:17" ht="30.75" thickBot="1">
      <c r="B37" s="196" t="s">
        <v>84</v>
      </c>
      <c r="C37" s="196"/>
      <c r="D37" s="196"/>
      <c r="E37" s="196"/>
      <c r="F37" s="196"/>
      <c r="G37" s="196"/>
      <c r="H37" s="196"/>
      <c r="P37" s="16"/>
      <c r="Q37" s="16"/>
    </row>
    <row r="38" spans="1:17" ht="16.5" thickBot="1">
      <c r="A38" s="146" t="s">
        <v>26</v>
      </c>
      <c r="B38" s="205" t="s">
        <v>27</v>
      </c>
      <c r="C38" s="205"/>
      <c r="D38" s="205" t="s">
        <v>28</v>
      </c>
      <c r="E38" s="205"/>
      <c r="F38" s="205" t="s">
        <v>29</v>
      </c>
      <c r="G38" s="205"/>
      <c r="H38" s="205"/>
      <c r="I38" s="205"/>
      <c r="J38" s="206"/>
      <c r="P38" s="16"/>
      <c r="Q38" s="16"/>
    </row>
    <row r="39" spans="1:17" ht="15.75">
      <c r="A39" s="143">
        <v>1</v>
      </c>
      <c r="B39" s="144" t="s">
        <v>66</v>
      </c>
      <c r="C39" s="145"/>
      <c r="D39" s="192">
        <v>6758360</v>
      </c>
      <c r="E39" s="193"/>
      <c r="F39" s="194"/>
      <c r="G39" s="194"/>
      <c r="H39" s="194"/>
      <c r="I39" s="194"/>
      <c r="J39" s="195"/>
      <c r="P39" s="16"/>
      <c r="Q39" s="16"/>
    </row>
    <row r="40" spans="1:17" ht="15.75">
      <c r="A40" s="128">
        <v>2</v>
      </c>
      <c r="B40" s="190" t="s">
        <v>67</v>
      </c>
      <c r="C40" s="191"/>
      <c r="D40" s="201">
        <v>762000</v>
      </c>
      <c r="E40" s="201"/>
      <c r="F40" s="202"/>
      <c r="G40" s="202"/>
      <c r="H40" s="202"/>
      <c r="I40" s="202"/>
      <c r="J40" s="203"/>
      <c r="P40" s="16"/>
      <c r="Q40" s="16"/>
    </row>
    <row r="41" spans="1:17" ht="15.75">
      <c r="A41" s="128">
        <v>3</v>
      </c>
      <c r="B41" s="219" t="s">
        <v>68</v>
      </c>
      <c r="C41" s="220"/>
      <c r="D41" s="201">
        <v>152400</v>
      </c>
      <c r="E41" s="201"/>
      <c r="F41" s="202"/>
      <c r="G41" s="202"/>
      <c r="H41" s="202"/>
      <c r="I41" s="202"/>
      <c r="J41" s="203"/>
      <c r="P41" s="16"/>
      <c r="Q41" s="16"/>
    </row>
    <row r="42" spans="1:17" ht="15.75">
      <c r="A42" s="128">
        <v>4</v>
      </c>
      <c r="B42" s="219" t="s">
        <v>69</v>
      </c>
      <c r="C42" s="220"/>
      <c r="D42" s="201">
        <v>75000</v>
      </c>
      <c r="E42" s="201"/>
      <c r="F42" s="202"/>
      <c r="G42" s="202"/>
      <c r="H42" s="202"/>
      <c r="I42" s="202"/>
      <c r="J42" s="203"/>
      <c r="P42" s="16"/>
      <c r="Q42" s="16"/>
    </row>
    <row r="43" spans="1:17" ht="15.75">
      <c r="A43" s="128">
        <v>5</v>
      </c>
      <c r="B43" s="219" t="s">
        <v>70</v>
      </c>
      <c r="C43" s="220"/>
      <c r="D43" s="201">
        <v>324600</v>
      </c>
      <c r="E43" s="201"/>
      <c r="F43" s="202"/>
      <c r="G43" s="202"/>
      <c r="H43" s="202"/>
      <c r="I43" s="202"/>
      <c r="J43" s="203"/>
      <c r="P43" s="16"/>
      <c r="Q43" s="16"/>
    </row>
    <row r="44" spans="1:17" ht="15.75">
      <c r="A44" s="128">
        <v>6</v>
      </c>
      <c r="B44" s="219" t="s">
        <v>71</v>
      </c>
      <c r="C44" s="220"/>
      <c r="D44" s="201">
        <v>1300950</v>
      </c>
      <c r="E44" s="201"/>
      <c r="F44" s="216"/>
      <c r="G44" s="202"/>
      <c r="H44" s="202"/>
      <c r="I44" s="202"/>
      <c r="J44" s="203"/>
      <c r="P44" s="16"/>
      <c r="Q44" s="16"/>
    </row>
    <row r="45" spans="1:17" ht="15.75">
      <c r="A45" s="128">
        <v>6</v>
      </c>
      <c r="B45" s="219" t="s">
        <v>83</v>
      </c>
      <c r="C45" s="220"/>
      <c r="D45" s="201">
        <v>317500</v>
      </c>
      <c r="E45" s="201"/>
      <c r="F45" s="216"/>
      <c r="G45" s="202"/>
      <c r="H45" s="202"/>
      <c r="I45" s="202"/>
      <c r="J45" s="203"/>
      <c r="P45" s="16"/>
      <c r="Q45" s="16"/>
    </row>
    <row r="46" spans="1:17" ht="16.5" thickBot="1">
      <c r="A46" s="129">
        <v>7</v>
      </c>
      <c r="B46" s="130" t="s">
        <v>72</v>
      </c>
      <c r="C46" s="130"/>
      <c r="D46" s="217">
        <v>111767</v>
      </c>
      <c r="E46" s="218"/>
      <c r="F46" s="207" t="s">
        <v>82</v>
      </c>
      <c r="G46" s="208"/>
      <c r="H46" s="208"/>
      <c r="I46" s="208"/>
      <c r="J46" s="209"/>
      <c r="P46" s="16"/>
      <c r="Q46" s="16"/>
    </row>
    <row r="47" spans="1:17" ht="18.75" thickBot="1">
      <c r="A47" s="210" t="s">
        <v>52</v>
      </c>
      <c r="B47" s="211"/>
      <c r="C47" s="211"/>
      <c r="D47" s="212">
        <f>SUM(D39:E46)</f>
        <v>9802577</v>
      </c>
      <c r="E47" s="213"/>
      <c r="F47" s="214"/>
      <c r="G47" s="214"/>
      <c r="H47" s="214"/>
      <c r="I47" s="214"/>
      <c r="J47" s="215"/>
      <c r="P47" s="16"/>
      <c r="Q47" s="16"/>
    </row>
    <row r="48" spans="1:17" ht="15">
      <c r="P48" s="16"/>
      <c r="Q48" s="16"/>
    </row>
    <row r="49" spans="2:10" ht="15">
      <c r="B49" s="16"/>
      <c r="C49" s="16"/>
      <c r="D49" s="16"/>
      <c r="E49" s="16"/>
      <c r="F49" s="16"/>
      <c r="G49" s="16"/>
      <c r="H49" s="16"/>
    </row>
    <row r="51" spans="2:10">
      <c r="J51" s="20"/>
    </row>
  </sheetData>
  <mergeCells count="34">
    <mergeCell ref="B41:C41"/>
    <mergeCell ref="B42:C42"/>
    <mergeCell ref="D41:E41"/>
    <mergeCell ref="B44:C44"/>
    <mergeCell ref="F41:J41"/>
    <mergeCell ref="D42:E42"/>
    <mergeCell ref="F42:J42"/>
    <mergeCell ref="B43:C43"/>
    <mergeCell ref="F46:J46"/>
    <mergeCell ref="D43:E43"/>
    <mergeCell ref="F43:J43"/>
    <mergeCell ref="A47:C47"/>
    <mergeCell ref="D47:E47"/>
    <mergeCell ref="F47:J47"/>
    <mergeCell ref="D44:E44"/>
    <mergeCell ref="F44:J44"/>
    <mergeCell ref="D45:E45"/>
    <mergeCell ref="F45:J45"/>
    <mergeCell ref="D46:E46"/>
    <mergeCell ref="B45:C45"/>
    <mergeCell ref="A1:J1"/>
    <mergeCell ref="R3:R4"/>
    <mergeCell ref="B38:C38"/>
    <mergeCell ref="D38:E38"/>
    <mergeCell ref="F38:J38"/>
    <mergeCell ref="B37:H37"/>
    <mergeCell ref="B40:C40"/>
    <mergeCell ref="D39:E39"/>
    <mergeCell ref="F39:J39"/>
    <mergeCell ref="A2:Q2"/>
    <mergeCell ref="B3:H3"/>
    <mergeCell ref="E4:H4"/>
    <mergeCell ref="D40:E40"/>
    <mergeCell ref="F40:J40"/>
  </mergeCells>
  <phoneticPr fontId="34" type="noConversion"/>
  <pageMargins left="0.39370078740157483" right="0.39370078740157483" top="0.39370078740157483" bottom="0.39370078740157483" header="0.51181102362204722" footer="0.51181102362204722"/>
  <pageSetup paperSize="9" scale="6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S35"/>
  <sheetViews>
    <sheetView view="pageBreakPreview" topLeftCell="C1" zoomScaleSheetLayoutView="100" workbookViewId="0">
      <selection activeCell="I22" sqref="I22"/>
    </sheetView>
  </sheetViews>
  <sheetFormatPr defaultRowHeight="12.75"/>
  <cols>
    <col min="1" max="1" width="20.42578125" customWidth="1"/>
    <col min="2" max="2" width="12.85546875" customWidth="1"/>
    <col min="3" max="3" width="12.140625" customWidth="1"/>
    <col min="4" max="4" width="11.42578125" customWidth="1"/>
    <col min="5" max="5" width="12.140625" customWidth="1"/>
    <col min="6" max="6" width="13.85546875" customWidth="1"/>
    <col min="12" max="12" width="19" customWidth="1"/>
    <col min="13" max="13" width="13.85546875" customWidth="1"/>
    <col min="14" max="14" width="14.140625" customWidth="1"/>
    <col min="15" max="15" width="14.28515625" customWidth="1"/>
    <col min="16" max="16" width="15.28515625" customWidth="1"/>
    <col min="17" max="17" width="15.140625" customWidth="1"/>
  </cols>
  <sheetData>
    <row r="1" spans="1:19" ht="15.75">
      <c r="A1" s="225" t="s">
        <v>86</v>
      </c>
      <c r="B1" s="226"/>
      <c r="C1" s="226"/>
      <c r="D1" s="226"/>
      <c r="E1" s="226"/>
      <c r="F1" s="226"/>
      <c r="G1" s="83"/>
    </row>
    <row r="2" spans="1:19" ht="15.75">
      <c r="A2" s="82"/>
      <c r="B2" s="21"/>
      <c r="C2" s="21"/>
      <c r="D2" s="21"/>
      <c r="E2" s="21"/>
      <c r="F2" s="21"/>
      <c r="L2" s="227"/>
      <c r="M2" s="228"/>
      <c r="N2" s="228"/>
      <c r="O2" s="228"/>
      <c r="P2" s="228"/>
      <c r="Q2" s="228"/>
      <c r="R2" s="84"/>
      <c r="S2" s="81"/>
    </row>
    <row r="3" spans="1:19" ht="14.25" thickBot="1">
      <c r="F3" s="85" t="s">
        <v>87</v>
      </c>
      <c r="L3" s="81"/>
      <c r="M3" s="81"/>
      <c r="N3" s="81"/>
      <c r="O3" s="81"/>
      <c r="P3" s="81"/>
      <c r="Q3" s="81"/>
      <c r="R3" s="81"/>
      <c r="S3" s="81"/>
    </row>
    <row r="4" spans="1:19" ht="15" customHeight="1">
      <c r="A4" s="229" t="s">
        <v>88</v>
      </c>
      <c r="B4" s="86" t="s">
        <v>89</v>
      </c>
      <c r="C4" s="231" t="s">
        <v>90</v>
      </c>
      <c r="D4" s="232"/>
      <c r="E4" s="86" t="s">
        <v>91</v>
      </c>
      <c r="F4" s="233" t="s">
        <v>92</v>
      </c>
      <c r="L4" s="81"/>
      <c r="M4" s="81"/>
      <c r="N4" s="81"/>
      <c r="O4" s="81"/>
      <c r="P4" s="81"/>
      <c r="Q4" s="81"/>
      <c r="R4" s="81"/>
      <c r="S4" s="81"/>
    </row>
    <row r="5" spans="1:19" ht="15.75" customHeight="1" thickBot="1">
      <c r="A5" s="230"/>
      <c r="B5" s="87"/>
      <c r="C5" s="88" t="s">
        <v>93</v>
      </c>
      <c r="D5" s="89" t="s">
        <v>94</v>
      </c>
      <c r="E5" s="87"/>
      <c r="F5" s="234"/>
      <c r="L5" s="81"/>
      <c r="M5" s="81"/>
      <c r="N5" s="81"/>
      <c r="O5" s="81"/>
      <c r="P5" s="81"/>
      <c r="Q5" s="90"/>
      <c r="R5" s="81"/>
      <c r="S5" s="81"/>
    </row>
    <row r="6" spans="1:19" ht="15">
      <c r="A6" s="91" t="s">
        <v>21</v>
      </c>
      <c r="B6" s="92">
        <v>257</v>
      </c>
      <c r="C6" s="93">
        <v>0</v>
      </c>
      <c r="D6" s="94">
        <v>0</v>
      </c>
      <c r="E6" s="95">
        <v>119</v>
      </c>
      <c r="F6" s="96">
        <f>B6+C6+D6+E6</f>
        <v>376</v>
      </c>
      <c r="L6" s="221"/>
      <c r="M6" s="97"/>
      <c r="N6" s="223"/>
      <c r="O6" s="223"/>
      <c r="P6" s="97"/>
      <c r="Q6" s="224"/>
      <c r="R6" s="81"/>
      <c r="S6" s="81"/>
    </row>
    <row r="7" spans="1:19" ht="15">
      <c r="A7" s="98" t="s">
        <v>22</v>
      </c>
      <c r="B7" s="99">
        <v>109</v>
      </c>
      <c r="C7" s="100">
        <v>122</v>
      </c>
      <c r="D7" s="101">
        <v>37</v>
      </c>
      <c r="E7" s="102">
        <v>43</v>
      </c>
      <c r="F7" s="103">
        <f>B7+C7+D7+E7</f>
        <v>311</v>
      </c>
      <c r="L7" s="222"/>
      <c r="M7" s="104"/>
      <c r="N7" s="97"/>
      <c r="O7" s="97"/>
      <c r="P7" s="104"/>
      <c r="Q7" s="224"/>
      <c r="R7" s="81"/>
      <c r="S7" s="81"/>
    </row>
    <row r="8" spans="1:19" ht="15">
      <c r="A8" s="98" t="s">
        <v>23</v>
      </c>
      <c r="B8" s="99">
        <v>3377</v>
      </c>
      <c r="C8" s="100">
        <v>3782</v>
      </c>
      <c r="D8" s="101">
        <v>1720</v>
      </c>
      <c r="E8" s="148">
        <v>44375</v>
      </c>
      <c r="F8" s="103">
        <f t="shared" ref="F8:F30" si="0">B8+C8+D8+E8</f>
        <v>53254</v>
      </c>
      <c r="L8" s="105"/>
      <c r="M8" s="106"/>
      <c r="N8" s="107"/>
      <c r="O8" s="108"/>
      <c r="P8" s="109"/>
      <c r="Q8" s="110"/>
      <c r="R8" s="81"/>
      <c r="S8" s="81"/>
    </row>
    <row r="9" spans="1:19" ht="15">
      <c r="A9" s="98" t="s">
        <v>24</v>
      </c>
      <c r="B9" s="99">
        <v>108</v>
      </c>
      <c r="C9" s="100">
        <v>122</v>
      </c>
      <c r="D9" s="101">
        <v>37</v>
      </c>
      <c r="E9" s="102">
        <v>44</v>
      </c>
      <c r="F9" s="103">
        <f t="shared" si="0"/>
        <v>311</v>
      </c>
      <c r="L9" s="105"/>
      <c r="M9" s="106"/>
      <c r="N9" s="106"/>
      <c r="O9" s="108"/>
      <c r="P9" s="109"/>
      <c r="Q9" s="110"/>
      <c r="R9" s="81"/>
      <c r="S9" s="81"/>
    </row>
    <row r="10" spans="1:19" ht="15">
      <c r="A10" s="98" t="s">
        <v>25</v>
      </c>
      <c r="B10" s="99">
        <v>234</v>
      </c>
      <c r="C10" s="100">
        <v>262</v>
      </c>
      <c r="D10" s="101">
        <v>108</v>
      </c>
      <c r="E10" s="102">
        <v>930</v>
      </c>
      <c r="F10" s="103">
        <f t="shared" si="0"/>
        <v>1534</v>
      </c>
      <c r="L10" s="105"/>
      <c r="M10" s="106"/>
      <c r="N10" s="106"/>
      <c r="O10" s="108"/>
      <c r="P10" s="109"/>
      <c r="Q10" s="110"/>
      <c r="R10" s="81"/>
      <c r="S10" s="81"/>
    </row>
    <row r="11" spans="1:19" ht="15">
      <c r="A11" s="98" t="s">
        <v>30</v>
      </c>
      <c r="B11" s="111">
        <v>0</v>
      </c>
      <c r="C11" s="112">
        <v>0</v>
      </c>
      <c r="D11" s="101">
        <v>0</v>
      </c>
      <c r="E11" s="102">
        <v>101</v>
      </c>
      <c r="F11" s="103">
        <f t="shared" si="0"/>
        <v>101</v>
      </c>
      <c r="L11" s="105"/>
      <c r="M11" s="106"/>
      <c r="N11" s="106"/>
      <c r="O11" s="108"/>
      <c r="P11" s="109"/>
      <c r="Q11" s="110"/>
      <c r="R11" s="81"/>
      <c r="S11" s="81"/>
    </row>
    <row r="12" spans="1:19" ht="15">
      <c r="A12" s="98" t="s">
        <v>32</v>
      </c>
      <c r="B12" s="99">
        <v>46</v>
      </c>
      <c r="C12" s="100">
        <v>52</v>
      </c>
      <c r="D12" s="101">
        <v>26</v>
      </c>
      <c r="E12" s="148">
        <v>25</v>
      </c>
      <c r="F12" s="103">
        <f t="shared" si="0"/>
        <v>149</v>
      </c>
      <c r="L12" s="105"/>
      <c r="M12" s="106"/>
      <c r="N12" s="106"/>
      <c r="O12" s="108"/>
      <c r="P12" s="109"/>
      <c r="Q12" s="110"/>
      <c r="R12" s="81"/>
      <c r="S12" s="81"/>
    </row>
    <row r="13" spans="1:19" ht="15">
      <c r="A13" s="98" t="s">
        <v>33</v>
      </c>
      <c r="B13" s="99">
        <v>166</v>
      </c>
      <c r="C13" s="112">
        <v>0</v>
      </c>
      <c r="D13" s="101">
        <v>0</v>
      </c>
      <c r="E13" s="102">
        <v>64</v>
      </c>
      <c r="F13" s="103">
        <f t="shared" si="0"/>
        <v>230</v>
      </c>
      <c r="L13" s="105"/>
      <c r="M13" s="107"/>
      <c r="N13" s="107"/>
      <c r="O13" s="108"/>
      <c r="P13" s="109"/>
      <c r="Q13" s="110"/>
      <c r="R13" s="81"/>
      <c r="S13" s="81"/>
    </row>
    <row r="14" spans="1:19" ht="15">
      <c r="A14" s="98" t="s">
        <v>34</v>
      </c>
      <c r="B14" s="99">
        <v>128</v>
      </c>
      <c r="C14" s="100">
        <v>143</v>
      </c>
      <c r="D14" s="101">
        <v>60</v>
      </c>
      <c r="E14" s="102">
        <v>50</v>
      </c>
      <c r="F14" s="103">
        <f t="shared" si="0"/>
        <v>381</v>
      </c>
      <c r="L14" s="105"/>
      <c r="M14" s="106"/>
      <c r="N14" s="106"/>
      <c r="O14" s="108"/>
      <c r="P14" s="109"/>
      <c r="Q14" s="110"/>
      <c r="R14" s="81"/>
      <c r="S14" s="81"/>
    </row>
    <row r="15" spans="1:19" ht="15">
      <c r="A15" s="98" t="s">
        <v>36</v>
      </c>
      <c r="B15" s="99">
        <v>435</v>
      </c>
      <c r="C15" s="112">
        <v>0</v>
      </c>
      <c r="D15" s="101">
        <v>0</v>
      </c>
      <c r="E15" s="102">
        <v>170</v>
      </c>
      <c r="F15" s="103">
        <f t="shared" si="0"/>
        <v>605</v>
      </c>
      <c r="L15" s="105"/>
      <c r="M15" s="106"/>
      <c r="N15" s="107"/>
      <c r="O15" s="108"/>
      <c r="P15" s="109"/>
      <c r="Q15" s="110"/>
      <c r="R15" s="81"/>
      <c r="S15" s="81"/>
    </row>
    <row r="16" spans="1:19" ht="15">
      <c r="A16" s="98" t="s">
        <v>37</v>
      </c>
      <c r="B16" s="111">
        <v>0</v>
      </c>
      <c r="C16" s="112">
        <v>0</v>
      </c>
      <c r="D16" s="101">
        <v>0</v>
      </c>
      <c r="E16" s="102">
        <v>109</v>
      </c>
      <c r="F16" s="103">
        <f t="shared" si="0"/>
        <v>109</v>
      </c>
      <c r="L16" s="105"/>
      <c r="M16" s="106"/>
      <c r="N16" s="106"/>
      <c r="O16" s="108"/>
      <c r="P16" s="109"/>
      <c r="Q16" s="110"/>
      <c r="R16" s="81"/>
      <c r="S16" s="81"/>
    </row>
    <row r="17" spans="1:19" ht="15">
      <c r="A17" s="98" t="s">
        <v>39</v>
      </c>
      <c r="B17" s="99">
        <v>182</v>
      </c>
      <c r="C17" s="100">
        <v>204</v>
      </c>
      <c r="D17" s="101">
        <v>91</v>
      </c>
      <c r="E17" s="102">
        <v>127</v>
      </c>
      <c r="F17" s="103">
        <f t="shared" si="0"/>
        <v>604</v>
      </c>
      <c r="L17" s="105"/>
      <c r="M17" s="106"/>
      <c r="N17" s="107"/>
      <c r="O17" s="108"/>
      <c r="P17" s="109"/>
      <c r="Q17" s="110"/>
      <c r="R17" s="81"/>
      <c r="S17" s="81"/>
    </row>
    <row r="18" spans="1:19" ht="15">
      <c r="A18" s="98" t="s">
        <v>41</v>
      </c>
      <c r="B18" s="99">
        <v>86</v>
      </c>
      <c r="C18" s="100">
        <v>96</v>
      </c>
      <c r="D18" s="101">
        <v>37</v>
      </c>
      <c r="E18" s="102">
        <v>71</v>
      </c>
      <c r="F18" s="103">
        <f t="shared" si="0"/>
        <v>290</v>
      </c>
      <c r="L18" s="105"/>
      <c r="M18" s="107"/>
      <c r="N18" s="107"/>
      <c r="O18" s="108"/>
      <c r="P18" s="109"/>
      <c r="Q18" s="110"/>
      <c r="R18" s="81"/>
      <c r="S18" s="81"/>
    </row>
    <row r="19" spans="1:19" ht="15">
      <c r="A19" s="98" t="s">
        <v>43</v>
      </c>
      <c r="B19" s="99">
        <v>110</v>
      </c>
      <c r="C19" s="100">
        <v>123</v>
      </c>
      <c r="D19" s="101">
        <v>45</v>
      </c>
      <c r="E19" s="102">
        <v>44</v>
      </c>
      <c r="F19" s="103">
        <f t="shared" si="0"/>
        <v>322</v>
      </c>
      <c r="L19" s="105"/>
      <c r="M19" s="106"/>
      <c r="N19" s="106"/>
      <c r="O19" s="108"/>
      <c r="P19" s="109"/>
      <c r="Q19" s="110"/>
      <c r="R19" s="81"/>
      <c r="S19" s="81"/>
    </row>
    <row r="20" spans="1:19" ht="15">
      <c r="A20" s="98" t="s">
        <v>45</v>
      </c>
      <c r="B20" s="99">
        <v>142</v>
      </c>
      <c r="C20" s="100">
        <v>159</v>
      </c>
      <c r="D20" s="101">
        <v>85</v>
      </c>
      <c r="E20" s="102">
        <v>391</v>
      </c>
      <c r="F20" s="103">
        <f t="shared" si="0"/>
        <v>777</v>
      </c>
      <c r="L20" s="105"/>
      <c r="M20" s="106"/>
      <c r="N20" s="106"/>
      <c r="O20" s="108"/>
      <c r="P20" s="109"/>
      <c r="Q20" s="110"/>
      <c r="R20" s="81"/>
      <c r="S20" s="81"/>
    </row>
    <row r="21" spans="1:19" ht="15">
      <c r="A21" s="98" t="s">
        <v>47</v>
      </c>
      <c r="B21" s="99">
        <v>192</v>
      </c>
      <c r="C21" s="100">
        <v>215</v>
      </c>
      <c r="D21" s="101">
        <v>88</v>
      </c>
      <c r="E21" s="148">
        <v>33</v>
      </c>
      <c r="F21" s="103">
        <f>B21+C21+D21+E21</f>
        <v>528</v>
      </c>
      <c r="L21" s="105"/>
      <c r="M21" s="106"/>
      <c r="N21" s="106"/>
      <c r="O21" s="108"/>
      <c r="P21" s="109"/>
      <c r="Q21" s="110"/>
      <c r="R21" s="81"/>
      <c r="S21" s="81"/>
    </row>
    <row r="22" spans="1:19" ht="15">
      <c r="A22" s="98" t="s">
        <v>49</v>
      </c>
      <c r="B22" s="99">
        <v>86</v>
      </c>
      <c r="C22" s="100">
        <v>97</v>
      </c>
      <c r="D22" s="101">
        <v>0</v>
      </c>
      <c r="E22" s="148">
        <v>925</v>
      </c>
      <c r="F22" s="103">
        <f t="shared" si="0"/>
        <v>1108</v>
      </c>
      <c r="H22" s="149"/>
      <c r="L22" s="105"/>
      <c r="M22" s="106"/>
      <c r="N22" s="106"/>
      <c r="O22" s="108"/>
      <c r="P22" s="109"/>
      <c r="Q22" s="110"/>
      <c r="R22" s="81"/>
      <c r="S22" s="81"/>
    </row>
    <row r="23" spans="1:19" ht="15">
      <c r="A23" s="98" t="s">
        <v>51</v>
      </c>
      <c r="B23" s="99">
        <v>100</v>
      </c>
      <c r="C23" s="112">
        <v>0</v>
      </c>
      <c r="D23" s="101">
        <v>0</v>
      </c>
      <c r="E23" s="102">
        <v>39</v>
      </c>
      <c r="F23" s="103">
        <f t="shared" si="0"/>
        <v>139</v>
      </c>
      <c r="L23" s="105"/>
      <c r="M23" s="106"/>
      <c r="N23" s="106"/>
      <c r="O23" s="108"/>
      <c r="P23" s="109"/>
      <c r="Q23" s="110"/>
      <c r="R23" s="81"/>
      <c r="S23" s="81"/>
    </row>
    <row r="24" spans="1:19" ht="15">
      <c r="A24" s="98" t="s">
        <v>53</v>
      </c>
      <c r="B24" s="111">
        <v>0</v>
      </c>
      <c r="C24" s="112">
        <v>0</v>
      </c>
      <c r="D24" s="101">
        <v>0</v>
      </c>
      <c r="E24" s="102">
        <v>11</v>
      </c>
      <c r="F24" s="103">
        <f t="shared" si="0"/>
        <v>11</v>
      </c>
      <c r="L24" s="105"/>
      <c r="M24" s="106"/>
      <c r="N24" s="106"/>
      <c r="O24" s="108"/>
      <c r="P24" s="109"/>
      <c r="Q24" s="110"/>
      <c r="R24" s="81"/>
      <c r="S24" s="81"/>
    </row>
    <row r="25" spans="1:19" ht="15">
      <c r="A25" s="98" t="s">
        <v>54</v>
      </c>
      <c r="B25" s="99">
        <v>592</v>
      </c>
      <c r="C25" s="100">
        <v>663</v>
      </c>
      <c r="D25" s="101">
        <v>229</v>
      </c>
      <c r="E25" s="102">
        <v>709</v>
      </c>
      <c r="F25" s="103">
        <f t="shared" si="0"/>
        <v>2193</v>
      </c>
      <c r="L25" s="105"/>
      <c r="M25" s="106"/>
      <c r="N25" s="107"/>
      <c r="O25" s="108"/>
      <c r="P25" s="109"/>
      <c r="Q25" s="110"/>
      <c r="R25" s="81"/>
      <c r="S25" s="81"/>
    </row>
    <row r="26" spans="1:19" ht="15">
      <c r="A26" s="98" t="s">
        <v>55</v>
      </c>
      <c r="B26" s="99">
        <v>41</v>
      </c>
      <c r="C26" s="112">
        <v>0</v>
      </c>
      <c r="D26" s="101">
        <v>26</v>
      </c>
      <c r="E26" s="102">
        <v>16</v>
      </c>
      <c r="F26" s="103">
        <f t="shared" si="0"/>
        <v>83</v>
      </c>
      <c r="L26" s="105"/>
      <c r="M26" s="107"/>
      <c r="N26" s="107"/>
      <c r="O26" s="108"/>
      <c r="P26" s="109"/>
      <c r="Q26" s="110"/>
      <c r="R26" s="81"/>
      <c r="S26" s="81"/>
    </row>
    <row r="27" spans="1:19" ht="15">
      <c r="A27" s="98" t="s">
        <v>56</v>
      </c>
      <c r="B27" s="99">
        <v>352</v>
      </c>
      <c r="C27" s="100">
        <v>394</v>
      </c>
      <c r="D27" s="101">
        <v>153</v>
      </c>
      <c r="E27" s="102">
        <v>911</v>
      </c>
      <c r="F27" s="103">
        <f t="shared" si="0"/>
        <v>1810</v>
      </c>
      <c r="L27" s="105"/>
      <c r="M27" s="106"/>
      <c r="N27" s="106"/>
      <c r="O27" s="108"/>
      <c r="P27" s="109"/>
      <c r="Q27" s="110"/>
      <c r="R27" s="81"/>
      <c r="S27" s="81"/>
    </row>
    <row r="28" spans="1:19" ht="15">
      <c r="A28" s="98" t="s">
        <v>57</v>
      </c>
      <c r="B28" s="99">
        <v>214</v>
      </c>
      <c r="C28" s="100">
        <v>239</v>
      </c>
      <c r="D28" s="101">
        <v>134</v>
      </c>
      <c r="E28" s="102">
        <v>194</v>
      </c>
      <c r="F28" s="103">
        <f t="shared" si="0"/>
        <v>781</v>
      </c>
      <c r="L28" s="105"/>
      <c r="M28" s="106"/>
      <c r="N28" s="107"/>
      <c r="O28" s="108"/>
      <c r="P28" s="109"/>
      <c r="Q28" s="110"/>
      <c r="R28" s="81"/>
      <c r="S28" s="81"/>
    </row>
    <row r="29" spans="1:19" ht="15">
      <c r="A29" s="98" t="s">
        <v>58</v>
      </c>
      <c r="B29" s="99">
        <v>76</v>
      </c>
      <c r="C29" s="100">
        <v>85</v>
      </c>
      <c r="D29" s="101">
        <v>35</v>
      </c>
      <c r="E29" s="102">
        <v>30</v>
      </c>
      <c r="F29" s="103">
        <f t="shared" si="0"/>
        <v>226</v>
      </c>
      <c r="L29" s="105"/>
      <c r="M29" s="106"/>
      <c r="N29" s="106"/>
      <c r="O29" s="108"/>
      <c r="P29" s="109"/>
      <c r="Q29" s="110"/>
      <c r="R29" s="81"/>
      <c r="S29" s="81"/>
    </row>
    <row r="30" spans="1:19" ht="15.75" thickBot="1">
      <c r="A30" s="113" t="s">
        <v>59</v>
      </c>
      <c r="B30" s="114">
        <v>0</v>
      </c>
      <c r="C30" s="115">
        <v>0</v>
      </c>
      <c r="D30" s="116">
        <v>0</v>
      </c>
      <c r="E30" s="117">
        <v>333</v>
      </c>
      <c r="F30" s="118">
        <f t="shared" si="0"/>
        <v>333</v>
      </c>
      <c r="L30" s="105"/>
      <c r="M30" s="106"/>
      <c r="N30" s="106"/>
      <c r="O30" s="108"/>
      <c r="P30" s="109"/>
      <c r="Q30" s="110"/>
      <c r="R30" s="81"/>
      <c r="S30" s="81"/>
    </row>
    <row r="31" spans="1:19" ht="15.75" thickBot="1">
      <c r="A31" s="119" t="s">
        <v>10</v>
      </c>
      <c r="B31" s="120">
        <f>SUM(B6:B30)</f>
        <v>7033</v>
      </c>
      <c r="C31" s="121">
        <f>SUM(C6:C30)</f>
        <v>6758</v>
      </c>
      <c r="D31" s="122">
        <f>SUM(D6:D30)</f>
        <v>2911</v>
      </c>
      <c r="E31" s="123">
        <f>SUM(E6:E30)</f>
        <v>49864</v>
      </c>
      <c r="F31" s="124">
        <f>B31+C31+D31+E31</f>
        <v>66566</v>
      </c>
      <c r="H31" s="20"/>
      <c r="L31" s="105"/>
      <c r="M31" s="106"/>
      <c r="N31" s="106"/>
      <c r="O31" s="108"/>
      <c r="P31" s="109"/>
      <c r="Q31" s="110"/>
      <c r="R31" s="81"/>
      <c r="S31" s="81"/>
    </row>
    <row r="32" spans="1:19" ht="15">
      <c r="L32" s="105"/>
      <c r="M32" s="107"/>
      <c r="N32" s="107"/>
      <c r="O32" s="108"/>
      <c r="P32" s="109"/>
      <c r="Q32" s="110"/>
      <c r="R32" s="81"/>
      <c r="S32" s="81"/>
    </row>
    <row r="33" spans="2:19" ht="15">
      <c r="D33" s="127"/>
      <c r="L33" s="125"/>
      <c r="M33" s="126"/>
      <c r="N33" s="126"/>
      <c r="O33" s="108"/>
      <c r="P33" s="109"/>
      <c r="Q33" s="110"/>
      <c r="R33" s="81"/>
      <c r="S33" s="81"/>
    </row>
    <row r="34" spans="2:19">
      <c r="B34" s="20"/>
      <c r="L34" s="81"/>
      <c r="M34" s="81"/>
      <c r="N34" s="81"/>
      <c r="O34" s="81"/>
      <c r="P34" s="81"/>
      <c r="Q34" s="81"/>
      <c r="R34" s="81"/>
      <c r="S34" s="81"/>
    </row>
    <row r="35" spans="2:19">
      <c r="L35" s="81"/>
      <c r="M35" s="81"/>
      <c r="N35" s="81"/>
      <c r="O35" s="81"/>
      <c r="P35" s="81"/>
      <c r="Q35" s="81"/>
      <c r="R35" s="81"/>
      <c r="S35" s="81"/>
    </row>
  </sheetData>
  <mergeCells count="8">
    <mergeCell ref="L6:L7"/>
    <mergeCell ref="N6:O6"/>
    <mergeCell ref="Q6:Q7"/>
    <mergeCell ref="A1:F1"/>
    <mergeCell ref="L2:Q2"/>
    <mergeCell ref="A4:A5"/>
    <mergeCell ref="C4:D4"/>
    <mergeCell ref="F4:F5"/>
  </mergeCells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Tagok 1A</vt:lpstr>
      <vt:lpstr>Tagok 2</vt:lpstr>
      <vt:lpstr>Hozzájárulások összesítése</vt:lpstr>
      <vt:lpstr>'Hozzájárulások összesítése'!Nyomtatási_terület</vt:lpstr>
      <vt:lpstr>'Tagok 1A'!Nyomtatási_terület</vt:lpstr>
      <vt:lpstr>'Tagok 2'!Nyomtatási_terület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 Bonyhád</dc:creator>
  <cp:lastModifiedBy>pedit</cp:lastModifiedBy>
  <cp:lastPrinted>2017-03-17T09:20:13Z</cp:lastPrinted>
  <dcterms:created xsi:type="dcterms:W3CDTF">2017-01-12T09:21:00Z</dcterms:created>
  <dcterms:modified xsi:type="dcterms:W3CDTF">2017-03-22T14:09:33Z</dcterms:modified>
</cp:coreProperties>
</file>